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50" documentId="13_ncr:1_{F6CB121F-512D-4AA6-A0C1-0FB36C537598}" xr6:coauthVersionLast="47" xr6:coauthVersionMax="47" xr10:uidLastSave="{DB70AEE1-8A5A-4853-A542-8EC8DC23AC5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69" i="5"/>
  <c r="J69" i="5"/>
  <c r="I69" i="5"/>
  <c r="G69" i="5"/>
  <c r="B69"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G4" i="5"/>
  <c r="G5" i="5"/>
  <c r="G6" i="5"/>
  <c r="G7" i="5"/>
  <c r="G8" i="5"/>
  <c r="G9" i="5"/>
  <c r="G10" i="5"/>
  <c r="G11" i="5"/>
  <c r="G12" i="5"/>
  <c r="G13" i="5"/>
  <c r="G14" i="5"/>
  <c r="G15" i="5"/>
  <c r="G16" i="5"/>
  <c r="G17" i="5"/>
  <c r="G18" i="5"/>
  <c r="G19" i="5"/>
  <c r="G20" i="5"/>
  <c r="G21" i="5"/>
  <c r="B4"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<sst xmlns="http://schemas.openxmlformats.org/spreadsheetml/2006/main" count="178601" uniqueCount="39083">
  <si>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</si>
  <si>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</si>
  <si>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</si>
  <si>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</si>
  <si>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</si>
  <si>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</si>
  <si>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</si>
  <si>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</si>
  <si>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</si>
  <si>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</si>
  <si>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</si>
  <si>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</si>
  <si>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</si>
  <si>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</si>
  <si>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</si>
  <si>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</si>
  <si>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</si>
  <si>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</si>
  <si>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</si>
  <si>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</si>
  <si>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</si>
  <si>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</si>
  <si>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</si>
  <si>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</si>
  <si>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</si>
  <si>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</si>
  <si>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</si>
  <si>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</si>
  <si>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</si>
  <si>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</si>
  <si>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</si>
  <si>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</si>
  <si>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</si>
  <si>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</si>
  <si>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</si>
  <si>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</si>
  <si>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</si>
  <si>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</si>
  <si>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</si>
  <si>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</si>
  <si>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</si>
  <si>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</si>
  <si>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</si>
  <si>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</si>
  <si>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</si>
  <si>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</si>
  <si>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</si>
  <si>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</si>
  <si>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</si>
  <si>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</si>
  <si>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</si>
  <si>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</si>
  <si>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</si>
  <si>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</si>
  <si>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</si>
  <si>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</si>
  <si>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</si>
  <si>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</si>
  <si>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</si>
  <si>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</si>
  <si>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</si>
  <si>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</si>
  <si>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</si>
  <si>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</si>
  <si>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</si>
  <si>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</si>
  <si>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</si>
  <si>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</si>
  <si>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</si>
  <si>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</si>
  <si>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</si>
  <si>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</si>
  <si>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</si>
  <si>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</si>
  <si>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</si>
  <si>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</si>
  <si>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</si>
  <si>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</si>
  <si>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</si>
  <si>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</si>
  <si>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</si>
  <si>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</si>
  <si>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</si>
  <si>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</si>
  <si>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</si>
  <si>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</si>
  <si>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</si>
  <si>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</si>
  <si>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</si>
  <si>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</si>
  <si>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</si>
  <si>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</si>
  <si>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</si>
  <si>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</si>
  <si>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</si>
  <si>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</si>
  <si>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</si>
  <si>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</si>
  <si>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</si>
  <si>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</si>
  <si>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</si>
  <si>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</si>
  <si>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</si>
  <si>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</si>
  <si>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</si>
  <si>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</si>
  <si>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</si>
  <si>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</si>
  <si>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</si>
  <si>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</si>
  <si>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</si>
  <si>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</si>
  <si>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</si>
  <si>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</si>
  <si>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</si>
  <si>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</si>
  <si>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</si>
  <si>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</si>
  <si>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</si>
  <si>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</si>
  <si>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</si>
  <si>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</si>
  <si>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</si>
  <si>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</si>
  <si>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</si>
  <si>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</si>
  <si>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</si>
  <si>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</si>
  <si>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</si>
  <si>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</si>
  <si>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</si>
  <si>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</si>
  <si>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</si>
  <si>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</si>
  <si>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</si>
  <si>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</si>
  <si>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</si>
  <si>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</si>
  <si>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</si>
  <si>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</si>
  <si>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</si>
  <si>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</si>
  <si>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</si>
  <si>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</si>
  <si>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</si>
  <si>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</si>
  <si>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</si>
  <si>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</si>
  <si>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</si>
  <si>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</si>
  <si>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</si>
  <si>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</si>
  <si>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</si>
  <si>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</si>
  <si>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</si>
  <si>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</si>
  <si>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</si>
  <si>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</si>
  <si>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</si>
  <si>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</si>
  <si>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</si>
  <si>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</si>
  <si>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</si>
  <si>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</si>
  <si>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</si>
  <si>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</si>
  <si>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</si>
  <si>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</si>
  <si>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</si>
  <si>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</si>
  <si>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</si>
  <si>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</si>
  <si>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</si>
  <si>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</si>
  <si>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</si>
  <si>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</si>
  <si>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</si>
  <si>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</si>
  <si>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</si>
  <si>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</si>
  <si>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</si>
  <si>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</si>
  <si>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</si>
  <si>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</si>
  <si>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</si>
  <si>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</si>
  <si>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</si>
  <si>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</si>
  <si>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</si>
  <si>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</si>
  <si>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</si>
  <si>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</si>
  <si>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</si>
  <si>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</si>
  <si>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</si>
  <si>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</si>
  <si>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</si>
  <si>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</si>
  <si>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</si>
  <si>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</si>
  <si>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</si>
  <si>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</si>
  <si>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</si>
  <si>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</si>
  <si>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</si>
  <si>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</si>
  <si>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</si>
  <si>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</si>
  <si>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</si>
  <si>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</si>
  <si>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</si>
  <si>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</si>
  <si>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</si>
  <si>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</si>
  <si>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</si>
  <si>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</si>
  <si>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</si>
  <si>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</si>
  <si>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</si>
  <si>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</si>
  <si>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</si>
  <si>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</si>
  <si>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</si>
  <si>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</si>
  <si>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</si>
  <si>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</si>
  <si>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</si>
  <si>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</si>
  <si>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</si>
  <si>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</si>
  <si>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</si>
  <si>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</si>
  <si>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</si>
  <si>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</si>
  <si>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</si>
  <si>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</si>
  <si>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</si>
  <si>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</si>
  <si>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</si>
  <si>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</si>
  <si>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</si>
  <si>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</si>
  <si>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</si>
  <si>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</si>
  <si>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</si>
  <si>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</si>
  <si>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</si>
  <si>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</si>
  <si>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</si>
  <si>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</si>
  <si>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</si>
  <si>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</si>
  <si>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</si>
  <si>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</si>
  <si>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</si>
  <si>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</si>
  <si>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</si>
  <si>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</si>
  <si>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</si>
  <si>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</si>
  <si>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</si>
  <si>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</si>
  <si>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</si>
  <si>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</si>
  <si>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</si>
  <si>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</si>
  <si>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</si>
  <si>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</si>
  <si>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</si>
  <si>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</si>
  <si>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</si>
  <si>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</si>
  <si>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</si>
  <si>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</si>
  <si>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</si>
  <si>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</si>
  <si>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</si>
  <si>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</si>
  <si>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</si>
  <si>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</si>
  <si>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</si>
  <si>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</si>
  <si>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</si>
  <si>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</si>
  <si>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</si>
  <si>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</si>
  <si>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</si>
  <si>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</si>
  <si>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</si>
  <si>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</si>
  <si>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</si>
  <si>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</si>
  <si>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</si>
  <si>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</si>
  <si>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</si>
  <si>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</si>
  <si>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</si>
  <si>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</si>
  <si>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</si>
  <si>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</si>
  <si>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</si>
  <si>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</si>
  <si>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</si>
  <si>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</si>
  <si>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</si>
  <si>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</si>
  <si>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</si>
  <si>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</si>
  <si>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</si>
  <si>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</si>
  <si>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</si>
  <si>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</si>
  <si>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</si>
  <si>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</si>
  <si>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</si>
  <si>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</si>
  <si>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</si>
  <si>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</si>
  <si>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</si>
  <si>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</si>
  <si>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</si>
  <si>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</si>
  <si>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</si>
  <si>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</si>
  <si>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</si>
  <si>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</si>
  <si>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</si>
  <si>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</si>
  <si>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</si>
  <si>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</si>
  <si>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</si>
  <si>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</si>
  <si>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</si>
  <si>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</si>
  <si>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</si>
  <si>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</si>
  <si>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</si>
  <si>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</si>
  <si>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</si>
  <si>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</si>
  <si>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</si>
  <si>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</si>
  <si>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</si>
  <si>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</si>
  <si>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</si>
  <si>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</si>
  <si>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</si>
  <si>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</si>
  <si>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</si>
  <si>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</si>
  <si>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</si>
  <si>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</si>
  <si>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</si>
  <si>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</si>
  <si>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</si>
  <si>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</si>
  <si>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</si>
  <si>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</si>
  <si>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</si>
  <si>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</si>
  <si>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</si>
  <si>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</si>
  <si>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</si>
  <si>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</si>
  <si>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</si>
  <si>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</si>
  <si>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</si>
  <si>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</si>
  <si>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</si>
  <si>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</si>
  <si>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</si>
  <si>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</si>
  <si>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</si>
  <si>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</si>
  <si>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</si>
  <si>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</si>
  <si>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</si>
  <si>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</si>
  <si>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</si>
  <si>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</si>
  <si>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</si>
  <si>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</si>
  <si>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</si>
  <si>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</si>
  <si>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</si>
  <si>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</si>
  <si>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</si>
  <si>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</si>
  <si>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</si>
  <si>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</si>
  <si>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</si>
  <si>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</si>
  <si>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</si>
  <si>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</si>
  <si>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</si>
  <si>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</si>
  <si>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</si>
  <si>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</si>
  <si>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</si>
  <si>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</si>
  <si>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</si>
  <si>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</si>
  <si>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</si>
  <si>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</si>
  <si>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</si>
  <si>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</si>
  <si>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</si>
  <si>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</si>
  <si>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</si>
  <si>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</si>
  <si>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</si>
  <si>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</si>
  <si>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</si>
  <si>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</si>
  <si>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</si>
  <si>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</si>
  <si>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</si>
  <si>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</si>
  <si>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</si>
  <si>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</si>
  <si>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</si>
  <si>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</si>
  <si>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</si>
  <si>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</si>
  <si>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</si>
  <si>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</si>
  <si>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</si>
  <si>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</si>
  <si>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</si>
  <si>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</si>
  <si>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</si>
  <si>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</si>
  <si>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</si>
  <si>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</si>
  <si>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</si>
  <si>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</si>
  <si>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</si>
  <si>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</si>
  <si>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</si>
  <si>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</si>
  <si>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</si>
  <si>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</si>
  <si>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</si>
  <si>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</si>
  <si>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</si>
  <si>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</si>
  <si>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</si>
  <si>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</si>
  <si>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</si>
  <si>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</si>
  <si>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</si>
  <si>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</si>
  <si>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</si>
  <si>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</si>
  <si>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</si>
  <si>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</si>
  <si>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</si>
  <si>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</si>
  <si>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</si>
  <si>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</si>
  <si>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</si>
  <si>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</si>
  <si>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</si>
  <si>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</si>
  <si>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</si>
  <si>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</si>
  <si>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</si>
  <si>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</si>
  <si>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</si>
  <si>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</si>
  <si>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</si>
  <si>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</si>
  <si>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</si>
  <si>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</si>
  <si>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</si>
  <si>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</si>
  <si>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</si>
  <si>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</si>
  <si>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</si>
  <si>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</si>
  <si>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</si>
  <si>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</si>
  <si>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</si>
  <si>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</si>
  <si>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</si>
  <si>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</si>
  <si>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</si>
  <si>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</si>
  <si>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</si>
  <si>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</si>
  <si>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</si>
  <si>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</si>
  <si>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</si>
  <si>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</si>
  <si>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</si>
  <si>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</si>
  <si>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</si>
  <si>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</si>
  <si>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</si>
  <si>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</si>
  <si>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</si>
  <si>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</si>
  <si>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</si>
  <si>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</si>
  <si>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</si>
  <si>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</si>
  <si>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</si>
  <si>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</si>
  <si>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</si>
  <si>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</si>
  <si>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</si>
  <si>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</si>
  <si>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</si>
  <si>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</si>
  <si>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</si>
  <si>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</si>
  <si>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</si>
  <si>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</si>
  <si>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</si>
  <si>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</si>
  <si>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</si>
  <si>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</si>
  <si>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</si>
  <si>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</si>
  <si>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</si>
  <si>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</si>
  <si>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</si>
  <si>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</si>
  <si>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</si>
  <si>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</si>
  <si>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</si>
  <si>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</si>
  <si>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</si>
  <si>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</si>
  <si>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</si>
  <si>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</si>
  <si>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</si>
  <si>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</si>
  <si>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</si>
  <si>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</si>
  <si>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</si>
  <si>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</si>
  <si>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</si>
  <si>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</si>
  <si>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</si>
  <si>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</si>
  <si>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</si>
  <si>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</si>
  <si>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</si>
  <si>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</si>
  <si>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</si>
  <si>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</si>
  <si>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</si>
  <si>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</si>
  <si>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</si>
  <si>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</si>
  <si>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</si>
  <si>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</si>
  <si>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</si>
  <si>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</si>
  <si>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</si>
  <si>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</si>
  <si>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</si>
  <si>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</si>
  <si>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</si>
  <si>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</si>
  <si>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</si>
  <si>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</si>
  <si>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</si>
  <si>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</si>
  <si>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</si>
  <si>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</si>
  <si>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</si>
  <si>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</si>
  <si>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</si>
  <si>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</si>
  <si>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</si>
  <si>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</si>
  <si>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</si>
  <si>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</si>
  <si>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</si>
  <si>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</si>
  <si>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</si>
  <si>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</si>
  <si>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</si>
  <si>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</si>
  <si>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</si>
  <si>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</si>
  <si>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</si>
  <si>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</si>
  <si>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</si>
  <si>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</si>
  <si>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</si>
  <si>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</si>
  <si>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</si>
  <si>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</si>
  <si>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</si>
  <si>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</si>
  <si>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</si>
  <si>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</si>
  <si>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</si>
  <si>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</si>
  <si>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</si>
  <si>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</si>
  <si>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</si>
  <si>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</si>
  <si>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</si>
  <si>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</si>
  <si>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</si>
  <si>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</si>
  <si>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</si>
  <si>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</si>
  <si>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</si>
  <si>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</si>
  <si>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</si>
  <si>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</si>
  <si>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</si>
  <si>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</si>
  <si>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</si>
  <si>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</si>
  <si>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</si>
  <si>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</si>
  <si>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</si>
  <si>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</si>
  <si>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</si>
  <si>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</si>
  <si>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</si>
  <si>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</si>
  <si>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</si>
  <si>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</si>
  <si>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</si>
  <si>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</si>
  <si>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</si>
  <si>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</si>
  <si>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</si>
  <si>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</si>
  <si>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</si>
  <si>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</si>
  <si>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</si>
  <si>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</si>
  <si>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</si>
  <si>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</si>
  <si>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</si>
  <si>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</si>
  <si>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</si>
  <si>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</si>
  <si>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</si>
  <si>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</si>
  <si>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</si>
  <si>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</si>
  <si>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</si>
  <si>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</si>
  <si>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</si>
  <si>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</si>
  <si>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</si>
  <si>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</si>
  <si>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</si>
  <si>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</si>
  <si>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</si>
  <si>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</si>
  <si>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</si>
  <si>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</si>
  <si>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</si>
  <si>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</si>
  <si>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</si>
  <si>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</si>
  <si>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</si>
  <si>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</si>
  <si>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</si>
  <si>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</si>
  <si>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</si>
  <si>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</si>
  <si>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</si>
  <si>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</si>
  <si>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</si>
  <si>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</si>
  <si>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</si>
  <si>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</si>
  <si>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</si>
  <si>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</si>
  <si>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</si>
  <si>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</si>
  <si>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</si>
  <si>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</si>
  <si>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</si>
  <si>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</si>
  <si>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</si>
  <si>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</si>
  <si>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</si>
  <si>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</si>
  <si>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</si>
  <si>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</si>
  <si>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</si>
  <si>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</si>
  <si>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</si>
  <si>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</si>
  <si>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</si>
  <si>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</si>
  <si>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</si>
  <si>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</si>
  <si>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</si>
  <si>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</si>
  <si>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</si>
  <si>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</si>
  <si>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</si>
  <si>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</si>
  <si>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</si>
  <si>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</si>
  <si>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</si>
  <si>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</si>
  <si>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</si>
  <si>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</si>
  <si>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</si>
  <si>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</si>
  <si>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</si>
  <si>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</si>
  <si>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</si>
  <si>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</si>
  <si>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</si>
  <si>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</si>
  <si>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</si>
  <si>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</si>
  <si>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</si>
  <si>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</si>
  <si>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</si>
  <si>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</si>
  <si>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</si>
  <si>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</si>
  <si>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</si>
  <si>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</si>
  <si>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</si>
  <si>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</si>
  <si>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</si>
  <si>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</si>
  <si>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</si>
  <si>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</si>
  <si>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</si>
  <si>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</si>
  <si>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</si>
  <si>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</si>
  <si>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</si>
  <si>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</si>
  <si>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</si>
  <si>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</si>
  <si>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</si>
  <si>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</si>
  <si>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</si>
  <si>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</si>
  <si>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</si>
  <si>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</si>
  <si>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</si>
  <si>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</si>
  <si>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</si>
  <si>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</si>
  <si>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</si>
  <si>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</si>
  <si>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</si>
  <si>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</si>
  <si>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</si>
  <si>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</si>
  <si>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</si>
  <si>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</si>
  <si>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</si>
  <si>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</si>
  <si>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</si>
  <si>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</si>
  <si>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</si>
  <si>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</si>
  <si>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</si>
  <si>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</si>
  <si>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</si>
  <si>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</si>
  <si>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</si>
  <si>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</si>
  <si>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</si>
  <si>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</si>
  <si>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</si>
  <si>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</si>
  <si>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</si>
  <si>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</si>
  <si>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</si>
  <si>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</si>
  <si>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</si>
  <si>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</si>
  <si>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</si>
  <si>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</si>
  <si>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</si>
  <si>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</si>
  <si>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</si>
  <si>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</si>
  <si>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</si>
  <si>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</si>
  <si>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</si>
  <si>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</si>
  <si>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</si>
  <si>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</si>
  <si>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</si>
  <si>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</si>
  <si>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</si>
  <si>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</si>
  <si>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</si>
  <si>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</si>
  <si>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</si>
  <si>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</si>
  <si>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</si>
  <si>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</si>
  <si>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</si>
  <si>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</si>
  <si>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</si>
  <si>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</si>
  <si>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</si>
  <si>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</si>
  <si>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</si>
  <si>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</si>
  <si>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</si>
  <si>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</si>
  <si>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</si>
  <si>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</si>
  <si>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</si>
  <si>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</si>
  <si>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</si>
  <si>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</si>
  <si>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</si>
  <si>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</si>
  <si>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</si>
  <si>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</si>
  <si>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</si>
  <si>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</si>
  <si>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</si>
  <si>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</si>
  <si>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</si>
  <si>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</si>
  <si>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</si>
  <si>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</si>
  <si>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</si>
  <si>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</si>
  <si>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</si>
  <si>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</si>
  <si>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</si>
  <si>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</si>
  <si>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</si>
  <si>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</si>
  <si>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</si>
  <si>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</si>
  <si>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</si>
  <si>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</si>
  <si>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</si>
  <si>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</si>
  <si>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</si>
  <si>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</si>
  <si>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</si>
  <si>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</si>
  <si>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</si>
  <si>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</si>
  <si>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</si>
  <si>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</si>
  <si>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</si>
  <si>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</si>
  <si>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</si>
  <si>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</si>
  <si>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</si>
  <si>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</si>
  <si>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</si>
  <si>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</si>
  <si>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</si>
  <si>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</si>
  <si>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</si>
  <si>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</si>
  <si>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</si>
  <si>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</si>
  <si>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</si>
  <si>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</si>
  <si>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</si>
  <si>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</si>
  <si>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</si>
  <si>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</si>
  <si>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</si>
  <si>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</si>
  <si>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</si>
  <si>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</si>
  <si>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</si>
  <si>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</si>
  <si>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</si>
  <si>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</si>
  <si>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</si>
  <si>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</si>
  <si>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</si>
  <si>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</si>
  <si>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</si>
  <si>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</si>
  <si>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</si>
  <si>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</si>
  <si>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</si>
  <si>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</si>
  <si>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</si>
  <si>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</si>
  <si>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</si>
  <si>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</si>
  <si>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</si>
  <si>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</si>
  <si>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</si>
  <si>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</si>
  <si>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</si>
  <si>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</si>
  <si>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</si>
  <si>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</si>
  <si>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</si>
  <si>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</si>
  <si>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</si>
  <si>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</si>
  <si>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</si>
  <si>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</si>
  <si>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</si>
  <si>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</si>
  <si>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</si>
  <si>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</si>
  <si>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</si>
  <si>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</si>
  <si>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</si>
  <si>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</si>
  <si>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</si>
  <si>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</si>
  <si>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</si>
  <si>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</si>
  <si>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</si>
  <si>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</si>
  <si>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</si>
  <si>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</si>
  <si>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</si>
  <si>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</si>
  <si>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</si>
  <si>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</si>
  <si>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</si>
  <si>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</si>
  <si>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</si>
  <si>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</si>
  <si>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</si>
  <si>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</si>
  <si>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</si>
  <si>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</si>
  <si>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</si>
  <si>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</si>
  <si>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</si>
  <si>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</si>
  <si>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</si>
  <si>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</si>
  <si>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</si>
  <si>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</si>
  <si>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</si>
  <si>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</si>
  <si>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</si>
  <si>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</si>
  <si>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</si>
  <si>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</si>
  <si>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</si>
  <si>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</si>
  <si>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</si>
  <si>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</si>
  <si>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</si>
  <si>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</si>
  <si>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</si>
  <si>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</si>
  <si>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</si>
  <si>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</si>
  <si>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</si>
  <si>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</si>
  <si>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</si>
  <si>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</si>
  <si>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</si>
  <si>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</si>
  <si>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</si>
  <si>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</si>
  <si>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</si>
  <si>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</si>
  <si>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</si>
  <si>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</si>
  <si>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</si>
  <si>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</si>
  <si>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</si>
  <si>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</si>
  <si>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</si>
  <si>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</si>
  <si>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</si>
  <si>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</si>
  <si>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</si>
  <si>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</si>
  <si>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</si>
  <si>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</si>
  <si>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</si>
  <si>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</si>
  <si>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</si>
  <si>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</si>
  <si>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</si>
  <si>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</si>
  <si>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</si>
  <si>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</si>
  <si>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</si>
  <si>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</si>
  <si>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</si>
  <si>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</si>
  <si>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</si>
  <si>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</si>
  <si>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</si>
  <si>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</si>
  <si>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</si>
  <si>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</si>
  <si>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</si>
  <si>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</si>
  <si>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</si>
  <si>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</si>
  <si>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</si>
  <si>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</si>
  <si>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</si>
  <si>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</si>
  <si>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</si>
  <si>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</si>
  <si>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</si>
  <si>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</si>
  <si>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</si>
  <si>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</si>
  <si>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</si>
  <si>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</si>
  <si>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</si>
  <si>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</si>
  <si>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</si>
  <si>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</si>
  <si>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</si>
  <si>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</si>
  <si>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</si>
  <si>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</si>
  <si>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</si>
  <si>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</si>
  <si>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</si>
  <si>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</si>
  <si>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</si>
  <si>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</si>
  <si>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</si>
  <si>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</si>
  <si>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</si>
  <si>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</si>
  <si>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</si>
  <si>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</si>
  <si>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</si>
  <si>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</si>
  <si>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</si>
  <si>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</si>
  <si>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</si>
  <si>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</si>
  <si>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</si>
  <si>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</si>
  <si>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</si>
  <si>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</si>
  <si>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</si>
  <si>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</si>
  <si>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</si>
  <si>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</si>
  <si>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</si>
  <si>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</si>
  <si>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</si>
  <si>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</si>
  <si>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</si>
  <si>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</si>
  <si>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</si>
  <si>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</si>
  <si>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</si>
  <si>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</si>
  <si>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</si>
  <si>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</si>
  <si>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</si>
  <si>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</si>
  <si>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</si>
  <si>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</si>
  <si>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</si>
  <si>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</si>
  <si>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</si>
  <si>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</si>
  <si>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</si>
  <si>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</si>
  <si>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</si>
  <si>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</si>
  <si>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</si>
  <si>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</si>
  <si>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</si>
  <si>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</si>
  <si>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</si>
  <si>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</si>
  <si>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</si>
  <si>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</si>
  <si>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</si>
  <si>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</si>
  <si>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</si>
  <si>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</si>
  <si>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</si>
  <si>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</si>
  <si>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</si>
  <si>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</si>
  <si>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</si>
  <si>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</si>
  <si>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</si>
  <si>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</si>
  <si>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</si>
  <si>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</si>
  <si>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</si>
  <si>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</si>
  <si>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</si>
  <si>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</si>
  <si>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</si>
  <si>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</si>
  <si>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</si>
  <si>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</si>
  <si>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</si>
  <si>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</si>
  <si>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</si>
  <si>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</si>
  <si>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</si>
  <si>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</si>
  <si>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</si>
  <si>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</si>
  <si>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</si>
  <si>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</si>
  <si>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</si>
  <si>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</si>
  <si>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</si>
  <si>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</si>
  <si>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</si>
  <si>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</si>
  <si>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</si>
  <si>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</si>
  <si>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</si>
  <si>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</si>
  <si>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</si>
  <si>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</si>
  <si>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</si>
  <si>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</si>
  <si>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</si>
  <si>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</si>
  <si>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</si>
  <si>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</si>
  <si>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</si>
  <si>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</si>
  <si>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</si>
  <si>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</si>
  <si>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</si>
  <si>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</si>
  <si>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</si>
  <si>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</si>
  <si>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</si>
  <si>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</si>
  <si>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</si>
  <si>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</si>
  <si>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</si>
  <si>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</si>
  <si>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</si>
  <si>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</si>
  <si>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</si>
  <si>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</si>
  <si>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</si>
  <si>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</si>
  <si>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</si>
  <si>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</si>
  <si>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</si>
  <si>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</si>
  <si>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</si>
  <si>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</si>
  <si>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</si>
  <si>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</si>
  <si>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</si>
  <si>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</si>
  <si>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</si>
  <si>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</si>
  <si>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</si>
  <si>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</si>
  <si>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</si>
  <si>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</si>
  <si>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</si>
  <si>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</si>
  <si>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</si>
  <si>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</si>
  <si>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</si>
  <si>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</si>
  <si>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</si>
  <si>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</si>
  <si>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</si>
  <si>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</si>
  <si>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</si>
  <si>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</si>
  <si>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</si>
  <si>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</si>
  <si>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</si>
  <si>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</si>
  <si>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</si>
  <si>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</si>
  <si>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</si>
  <si>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</si>
  <si>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</si>
  <si>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</si>
  <si>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</si>
  <si>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</si>
  <si>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</si>
  <si>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</si>
  <si>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</si>
  <si>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</si>
  <si>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</si>
  <si>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</si>
  <si>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</si>
  <si>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</si>
  <si>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</si>
  <si>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</si>
  <si>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</si>
  <si>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</si>
  <si>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</si>
  <si>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</si>
  <si>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</si>
  <si>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</si>
  <si>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</si>
  <si>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</si>
  <si>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</si>
  <si>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</si>
  <si>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</si>
  <si>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</si>
  <si>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</si>
  <si>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</si>
  <si>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</si>
  <si>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</si>
  <si>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</si>
  <si>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</si>
  <si>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</si>
  <si>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</si>
  <si>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</si>
  <si>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</si>
  <si>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</si>
  <si>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</si>
  <si>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</si>
  <si>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</si>
  <si>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</si>
  <si>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</si>
  <si>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</si>
  <si>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</si>
  <si>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</si>
  <si>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</si>
  <si>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</si>
  <si>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</si>
  <si>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</si>
  <si>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</si>
  <si>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</si>
  <si>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</si>
  <si>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</si>
  <si>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</si>
  <si>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</si>
  <si>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</si>
  <si>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</si>
  <si>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</si>
  <si>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</si>
  <si>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</si>
  <si>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</si>
  <si>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</si>
  <si>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</si>
  <si>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</si>
  <si>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</si>
  <si>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</si>
  <si>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</si>
  <si>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</si>
  <si>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</si>
  <si>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</si>
  <si>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</si>
  <si>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</si>
  <si>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</si>
  <si>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</si>
  <si>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</si>
  <si>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</si>
  <si>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</si>
  <si>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</si>
  <si>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</si>
  <si>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</si>
  <si>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</si>
  <si>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</si>
  <si>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</si>
  <si>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</si>
  <si>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</si>
  <si>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</si>
  <si>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</si>
  <si>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</si>
  <si>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</si>
  <si>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</si>
  <si>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</si>
  <si>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</si>
  <si>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</si>
  <si>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</si>
  <si>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</si>
  <si>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</si>
  <si>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</si>
  <si>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</si>
  <si>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</si>
  <si>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</si>
  <si>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</si>
  <si>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</si>
  <si>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</si>
  <si>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</si>
  <si>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</si>
  <si>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</si>
  <si>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</si>
  <si>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</si>
  <si>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</si>
  <si>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</si>
  <si>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</si>
  <si>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</si>
  <si>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</si>
  <si>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</si>
  <si>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</si>
  <si>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</si>
  <si>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</si>
  <si>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</si>
  <si>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</si>
  <si>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</si>
  <si>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</si>
  <si>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</si>
  <si>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</si>
  <si>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</si>
  <si>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</si>
  <si>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</si>
  <si>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</si>
  <si>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</si>
  <si>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</si>
  <si>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</si>
  <si>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</si>
  <si>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</si>
  <si>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</si>
  <si>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</si>
  <si>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</si>
  <si>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</si>
  <si>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</si>
  <si>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</si>
  <si>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</si>
  <si>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</si>
  <si>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</si>
  <si>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</si>
  <si>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</si>
  <si>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</si>
  <si>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</si>
  <si>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</si>
  <si>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</si>
  <si>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</si>
  <si>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</si>
  <si>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</si>
  <si>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</si>
  <si>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</si>
  <si>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</si>
  <si>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</si>
  <si>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</si>
  <si>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</si>
  <si>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</si>
  <si>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</si>
  <si>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</si>
  <si>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</si>
  <si>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</si>
  <si>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</si>
  <si>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</si>
  <si>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</si>
  <si>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</si>
  <si>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</si>
  <si>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</si>
  <si>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</si>
  <si>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</si>
  <si>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</si>
  <si>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</si>
  <si>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</si>
  <si>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</si>
  <si>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</si>
  <si>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</si>
  <si>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</si>
  <si>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</si>
  <si>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</si>
  <si>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</si>
  <si>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</si>
  <si>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</si>
  <si>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</si>
  <si>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</si>
  <si>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</si>
  <si>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</si>
  <si>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</si>
  <si>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</si>
  <si>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</si>
  <si>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</si>
  <si>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</si>
  <si>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</si>
  <si>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</si>
  <si>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</si>
  <si>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</si>
  <si>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</si>
  <si>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</si>
  <si>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</si>
  <si>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</si>
  <si>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</si>
  <si>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</si>
  <si>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</si>
  <si>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</si>
  <si>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</si>
  <si>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</si>
  <si>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</si>
  <si>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</si>
  <si>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</si>
  <si>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</si>
  <si>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</si>
  <si>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</si>
  <si>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</si>
  <si>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</si>
  <si>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</si>
  <si>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</si>
  <si>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</si>
  <si>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</si>
  <si>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</si>
  <si>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</si>
  <si>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</si>
  <si>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</si>
  <si>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</si>
  <si>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</si>
  <si>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</si>
  <si>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</si>
  <si>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</si>
  <si>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</si>
  <si>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</si>
  <si>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</si>
  <si>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</si>
  <si>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</si>
  <si>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</si>
  <si>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</si>
  <si>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</si>
  <si>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</si>
  <si>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</si>
  <si>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</si>
  <si>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</si>
  <si>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</si>
  <si>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</si>
  <si>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</si>
  <si>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</si>
  <si>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</si>
  <si>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</si>
  <si>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</si>
  <si>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</si>
  <si>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</si>
  <si>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</si>
  <si>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</si>
  <si>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</si>
  <si>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</si>
  <si>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</si>
  <si>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</si>
  <si>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</si>
  <si>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</si>
  <si>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</si>
  <si>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</si>
  <si>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</si>
  <si>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</si>
  <si>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</si>
  <si>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</si>
  <si>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</si>
  <si>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</si>
  <si>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</si>
  <si>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</si>
  <si>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</si>
  <si>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</si>
  <si>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</si>
  <si>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</si>
  <si>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</si>
  <si>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</si>
  <si>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</si>
  <si>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</si>
  <si>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</si>
  <si>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</si>
  <si>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</si>
  <si>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</si>
  <si>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</si>
  <si>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</si>
  <si>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</si>
  <si>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</si>
  <si>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</si>
  <si>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</si>
  <si>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</si>
  <si>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</si>
  <si>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</si>
  <si>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</si>
  <si>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</si>
  <si>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</si>
  <si>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</si>
  <si>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</si>
  <si>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</si>
  <si>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</si>
  <si>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</si>
  <si>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</si>
  <si>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</si>
  <si>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</si>
  <si>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</si>
  <si>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</si>
  <si>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</si>
  <si>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</si>
  <si>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</si>
  <si>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</si>
  <si>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</si>
  <si>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</si>
  <si>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</si>
  <si>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</si>
  <si>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</si>
  <si>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</si>
  <si>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</si>
  <si>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</si>
  <si>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</si>
  <si>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</si>
  <si>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</si>
  <si>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</si>
  <si>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</si>
  <si>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</si>
  <si>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</si>
  <si>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</si>
  <si>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</si>
  <si>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</si>
  <si>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</si>
  <si>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</si>
  <si>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</si>
  <si>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</si>
  <si>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</si>
  <si>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</si>
  <si>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</si>
  <si>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</si>
  <si>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</si>
  <si>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</si>
  <si>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</si>
  <si>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</si>
  <si>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</si>
  <si>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</si>
  <si>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</si>
  <si>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</si>
  <si>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</si>
  <si>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</si>
  <si>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</si>
  <si>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</si>
  <si>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</si>
  <si>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</si>
  <si>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</si>
  <si>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</si>
  <si>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</si>
  <si>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</si>
  <si>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</si>
  <si>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</si>
  <si>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</si>
  <si>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</si>
  <si>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</si>
  <si>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</si>
  <si>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</si>
  <si>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</si>
  <si>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</si>
  <si>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</si>
  <si>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</si>
  <si>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</si>
  <si>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</si>
  <si>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</si>
  <si>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</si>
  <si>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</si>
  <si>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</si>
  <si>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</si>
  <si>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</si>
  <si>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</si>
  <si>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</si>
  <si>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</si>
  <si>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</si>
  <si>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</si>
  <si>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</si>
  <si>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</si>
  <si>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</si>
  <si>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</si>
  <si>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</si>
  <si>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</si>
  <si>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</si>
  <si>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</si>
  <si>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</si>
  <si>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</si>
  <si>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</si>
  <si>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</si>
  <si>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</si>
  <si>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</si>
  <si>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</si>
  <si>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</si>
  <si>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</si>
  <si>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</si>
  <si>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</si>
  <si>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</si>
  <si>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</si>
  <si>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</si>
  <si>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</si>
  <si>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</si>
  <si>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</si>
  <si>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</si>
  <si>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</si>
  <si>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</si>
  <si>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</si>
  <si>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</si>
  <si>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</si>
  <si>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</si>
  <si>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</si>
  <si>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</si>
  <si>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</si>
  <si>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</si>
  <si>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</si>
  <si>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</si>
  <si>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</si>
  <si>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</si>
  <si>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</si>
  <si>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</si>
  <si>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</si>
  <si>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</si>
  <si>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</si>
  <si>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</si>
  <si>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</si>
  <si>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</si>
  <si>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</si>
  <si>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</si>
  <si>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</si>
  <si>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</si>
  <si>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</si>
  <si>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</si>
  <si>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</si>
  <si>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</si>
  <si>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</si>
  <si>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</si>
  <si>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</si>
  <si>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</si>
  <si>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</si>
  <si>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</si>
  <si>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</si>
  <si>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</si>
  <si>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</si>
  <si>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</si>
  <si>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</si>
  <si>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</si>
  <si>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</si>
  <si>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</si>
  <si>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</si>
  <si>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</si>
  <si>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</si>
  <si>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</si>
  <si>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</si>
  <si>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</si>
  <si>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</si>
  <si>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</si>
  <si>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</si>
  <si>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</si>
  <si>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</si>
  <si>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</si>
  <si>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</si>
  <si>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</si>
  <si>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</si>
  <si>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</si>
  <si>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</si>
  <si>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</si>
  <si>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</si>
  <si>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</si>
  <si>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</si>
  <si>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</si>
  <si>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</si>
  <si>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</si>
  <si>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</si>
  <si>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</si>
  <si>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</si>
  <si>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</si>
  <si>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</si>
  <si>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</si>
  <si>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</si>
  <si>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</si>
  <si>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</si>
  <si>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</si>
  <si>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</si>
  <si>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</si>
  <si>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</si>
  <si>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</si>
  <si>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</si>
  <si>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</si>
  <si>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</si>
  <si>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</si>
  <si>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</si>
  <si>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</si>
  <si>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</si>
  <si>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</si>
  <si>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</si>
  <si>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</si>
  <si>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</si>
  <si>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</si>
  <si>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</si>
  <si>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</si>
  <si>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</si>
  <si>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</si>
  <si>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</si>
  <si>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</si>
  <si>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</si>
  <si>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</si>
  <si>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</si>
  <si>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</si>
  <si>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</si>
  <si>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</si>
  <si>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</si>
  <si>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</si>
  <si>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</si>
  <si>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</si>
  <si>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</si>
  <si>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</si>
  <si>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</si>
  <si>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</si>
  <si>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</si>
  <si>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</si>
  <si>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</si>
  <si>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</si>
  <si>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</si>
  <si>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</si>
  <si>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</si>
  <si>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</si>
  <si>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</si>
  <si>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</si>
  <si>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</si>
  <si>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</si>
  <si>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</si>
  <si>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</si>
  <si>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</si>
  <si>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</si>
  <si>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</si>
  <si>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</si>
  <si>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</si>
  <si>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</si>
  <si>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</si>
  <si>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</si>
  <si>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</si>
  <si>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</si>
  <si>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</si>
  <si>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</si>
  <si>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</si>
  <si>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</si>
  <si>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</si>
  <si>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</si>
  <si>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</si>
  <si>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</si>
  <si>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</si>
  <si>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</si>
  <si>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</si>
  <si>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</si>
  <si>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</si>
  <si>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</si>
  <si>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</si>
  <si>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</si>
  <si>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</si>
  <si>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</si>
  <si>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</si>
  <si>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</si>
  <si>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</si>
  <si>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</si>
  <si>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</si>
  <si>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</si>
  <si>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</si>
  <si>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</si>
  <si>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</si>
  <si>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</si>
  <si>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</si>
  <si>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</si>
  <si>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</si>
  <si>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</si>
  <si>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</si>
  <si>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</si>
  <si>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</si>
  <si>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</si>
  <si>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</si>
  <si>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</si>
  <si>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</si>
  <si>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</si>
  <si>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</si>
  <si>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</si>
  <si>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</si>
  <si>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</si>
  <si>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</si>
  <si>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</si>
  <si>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</si>
  <si>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</si>
  <si>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</si>
  <si>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</si>
  <si>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</si>
  <si>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</si>
  <si>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</si>
  <si>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</si>
  <si>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</si>
  <si>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</si>
  <si>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</si>
  <si>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</si>
  <si>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</si>
  <si>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</si>
  <si>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</si>
  <si>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</si>
  <si>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</si>
  <si>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</si>
  <si>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</si>
  <si>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</si>
  <si>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</si>
  <si>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</si>
  <si>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</si>
  <si>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</si>
  <si>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</si>
  <si>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</si>
  <si>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</si>
  <si>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</si>
  <si>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</si>
  <si>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</si>
  <si>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</si>
  <si>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</si>
  <si>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</si>
  <si>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</si>
  <si>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</si>
  <si>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</si>
  <si>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</si>
  <si>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</si>
  <si>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</si>
  <si>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</si>
  <si>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</si>
  <si>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</si>
  <si>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</si>
  <si>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</si>
  <si>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</si>
  <si>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</si>
  <si>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</si>
  <si>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</si>
  <si>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</si>
  <si>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</si>
  <si>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</si>
  <si>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</si>
  <si>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</si>
  <si>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</si>
  <si>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</si>
  <si>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</si>
  <si>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</si>
  <si>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</si>
  <si>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</si>
  <si>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</si>
  <si>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</si>
  <si>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</si>
  <si>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</si>
  <si>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</si>
  <si>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</si>
  <si>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</si>
  <si>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</si>
  <si>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</si>
  <si>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</si>
  <si>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</si>
  <si>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</si>
  <si>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</si>
  <si>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</si>
  <si>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</si>
  <si>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</si>
  <si>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</si>
  <si>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</si>
  <si>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</si>
  <si>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</si>
  <si>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</si>
  <si>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</si>
  <si>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</si>
  <si>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</si>
  <si>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</si>
  <si>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</si>
  <si>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</si>
  <si>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</si>
  <si>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</si>
  <si>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</si>
  <si>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</si>
  <si>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</si>
  <si>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</si>
  <si>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</si>
  <si>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</si>
  <si>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</si>
  <si>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</si>
  <si>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</si>
  <si>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</si>
  <si>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</si>
  <si>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</si>
  <si>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</si>
  <si>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</si>
  <si>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</si>
  <si>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</si>
  <si>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</si>
  <si>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</si>
  <si>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</si>
  <si>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</si>
  <si>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</si>
  <si>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</si>
  <si>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</si>
  <si>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</si>
  <si>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</si>
  <si>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</si>
  <si>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</si>
  <si>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</si>
  <si>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</si>
  <si>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</si>
  <si>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</si>
  <si>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</si>
  <si>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</si>
  <si>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</si>
  <si>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</si>
  <si>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</si>
  <si>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</si>
  <si>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</si>
  <si>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</si>
  <si>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</si>
  <si>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</si>
  <si>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</si>
  <si>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</si>
  <si>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</si>
  <si>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</si>
  <si>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</si>
  <si>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</si>
  <si>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</si>
  <si>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</si>
  <si>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</si>
  <si>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</si>
  <si>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</si>
  <si>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</si>
  <si>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</si>
  <si>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</si>
  <si>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</si>
  <si>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</si>
  <si>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</si>
  <si>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</si>
  <si>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</si>
  <si>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</si>
  <si>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</si>
  <si>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</si>
  <si>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</si>
  <si>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</si>
  <si>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</si>
  <si>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</si>
  <si>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</si>
  <si>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</si>
  <si>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</si>
  <si>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</si>
  <si>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</si>
  <si>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</si>
  <si>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</si>
  <si>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</si>
  <si>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</si>
  <si>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</si>
  <si>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</si>
  <si>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</si>
  <si>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</si>
  <si>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</si>
  <si>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</si>
  <si>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</si>
  <si>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</si>
  <si>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</si>
  <si>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</si>
  <si>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</si>
  <si>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</si>
  <si>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</si>
  <si>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</si>
  <si>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</si>
  <si>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</si>
  <si>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</si>
  <si>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</si>
  <si>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</si>
  <si>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</si>
  <si>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</si>
  <si>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</si>
  <si>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</si>
  <si>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</si>
  <si>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</si>
  <si>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</si>
  <si>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</si>
  <si>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</si>
  <si>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</si>
  <si>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</si>
  <si>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</si>
  <si>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</si>
  <si>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</si>
  <si>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</si>
  <si>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</si>
  <si>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</si>
  <si>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</si>
  <si>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</si>
  <si>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</si>
  <si>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</si>
  <si>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</si>
  <si>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</si>
  <si>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</si>
  <si>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</si>
  <si>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</si>
  <si>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</si>
  <si>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</si>
  <si>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</si>
  <si>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</si>
  <si>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</si>
  <si>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</si>
  <si>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</si>
  <si>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</si>
  <si>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</si>
  <si>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</si>
  <si>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</si>
  <si>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</si>
  <si>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</si>
  <si>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</si>
  <si>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</si>
  <si>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</si>
  <si>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</si>
  <si>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</si>
  <si>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</si>
  <si>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</si>
  <si>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</si>
  <si>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</si>
  <si>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</si>
  <si>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</si>
  <si>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</si>
  <si>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</si>
  <si>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</si>
  <si>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</si>
  <si>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</si>
  <si>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</si>
  <si>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</si>
  <si>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</si>
  <si>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</si>
  <si>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</si>
  <si>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</si>
  <si>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</si>
  <si>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</si>
  <si>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</si>
  <si>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</si>
  <si>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</si>
  <si>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</si>
  <si>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</si>
  <si>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</si>
  <si>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</si>
  <si>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</si>
  <si>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</si>
  <si>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</si>
  <si>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</si>
  <si>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</si>
  <si>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</si>
  <si>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</si>
  <si>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</si>
  <si>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</si>
  <si>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</si>
  <si>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</si>
  <si>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</si>
  <si>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</si>
  <si>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</si>
  <si>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</si>
  <si>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</si>
  <si>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</si>
  <si>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</si>
  <si>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</si>
  <si>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</si>
  <si>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</si>
  <si>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</si>
  <si>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</si>
  <si>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</si>
  <si>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</si>
  <si>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</si>
  <si>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</si>
  <si>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</si>
  <si>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</si>
  <si>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</si>
  <si>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</si>
  <si>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</si>
  <si>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</si>
  <si>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</si>
  <si>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</si>
  <si>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</si>
  <si>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</si>
  <si>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</si>
  <si>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</si>
  <si>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</si>
  <si>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</si>
  <si>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</si>
  <si>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</si>
  <si>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</si>
  <si>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</si>
  <si>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</si>
  <si>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</si>
  <si>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</si>
  <si>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</si>
  <si>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</si>
  <si>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</si>
  <si>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</si>
  <si>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</si>
  <si>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</si>
  <si>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</si>
  <si>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</si>
  <si>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</si>
  <si>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</si>
  <si>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</si>
  <si>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</si>
  <si>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</si>
  <si>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</si>
  <si>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</si>
  <si>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</si>
  <si>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</si>
  <si>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</si>
  <si>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</si>
  <si>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</si>
  <si>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</si>
  <si>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</si>
  <si>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</si>
  <si>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</si>
  <si>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</si>
  <si>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</si>
  <si>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</si>
  <si>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</si>
  <si>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</si>
  <si>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</si>
  <si>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</si>
  <si>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</si>
  <si>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</si>
  <si>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</si>
  <si>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</si>
  <si>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</si>
  <si>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</si>
  <si>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</si>
  <si>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</si>
  <si>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</si>
  <si>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</si>
  <si>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</si>
  <si>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</si>
  <si>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</si>
  <si>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</si>
  <si>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</si>
  <si>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</si>
  <si>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</si>
  <si>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</si>
  <si>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</si>
  <si>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</si>
  <si>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</si>
  <si>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</si>
  <si>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</si>
  <si>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</si>
  <si>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</si>
  <si>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</si>
  <si>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</si>
  <si>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</si>
  <si>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</si>
  <si>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</si>
  <si>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</si>
  <si>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</si>
  <si>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</si>
  <si>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</si>
  <si>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</si>
  <si>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</si>
  <si>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</si>
  <si>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</si>
  <si>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</si>
  <si>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</si>
  <si>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</si>
  <si>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</si>
  <si>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</si>
  <si>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</si>
  <si>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</si>
  <si>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</si>
  <si>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</si>
  <si>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</si>
  <si>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</si>
  <si>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</si>
  <si>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</si>
  <si>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</si>
  <si>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</si>
  <si>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</si>
  <si>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</si>
  <si>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</si>
  <si>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</si>
  <si>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</si>
  <si>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</si>
  <si>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</si>
  <si>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</si>
  <si>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</si>
  <si>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</si>
  <si>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</si>
  <si>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</si>
  <si>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</si>
  <si>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</si>
  <si>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</si>
  <si>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</si>
  <si>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</si>
  <si>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</si>
  <si>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</si>
  <si>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</si>
  <si>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</si>
  <si>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</si>
  <si>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</si>
  <si>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</si>
  <si>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</si>
  <si>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</si>
  <si>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</si>
  <si>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</si>
  <si>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</si>
  <si>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</si>
  <si>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</si>
  <si>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</si>
  <si>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</si>
  <si>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</si>
  <si>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</si>
  <si>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</si>
  <si>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</si>
  <si>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</si>
  <si>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</si>
  <si>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</si>
  <si>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</si>
  <si>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</si>
  <si>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</si>
  <si>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</si>
  <si>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</si>
  <si>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</si>
  <si>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</si>
  <si>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</si>
  <si>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</si>
  <si>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</si>
  <si>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</si>
  <si>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</si>
  <si>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</si>
  <si>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</si>
  <si>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</si>
  <si>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</si>
  <si>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</si>
  <si>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</si>
  <si>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</si>
  <si>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</si>
  <si>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</si>
  <si>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</si>
  <si>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</si>
  <si>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</si>
  <si>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</si>
  <si>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</si>
  <si>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</si>
  <si>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</si>
  <si>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</si>
  <si>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</si>
  <si>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</si>
  <si>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</si>
  <si>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</si>
  <si>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</si>
  <si>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</si>
  <si>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</si>
  <si>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</si>
  <si>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</si>
  <si>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</si>
  <si>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</si>
  <si>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</si>
  <si>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</si>
  <si>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</si>
  <si>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</si>
  <si>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</si>
  <si>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</si>
  <si>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</si>
  <si>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</si>
  <si>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</si>
  <si>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</si>
  <si>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</si>
  <si>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</si>
  <si>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</si>
  <si>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</si>
  <si>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</si>
  <si>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</si>
  <si>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</si>
  <si>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</si>
  <si>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</si>
  <si>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</si>
  <si>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</si>
  <si>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</si>
  <si>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</si>
  <si>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</si>
  <si>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</si>
  <si>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</si>
  <si>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</si>
  <si>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</si>
  <si>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</si>
  <si>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</si>
  <si>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</si>
  <si>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</si>
  <si>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</si>
  <si>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</si>
  <si>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</si>
  <si>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</si>
  <si>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</si>
  <si>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</si>
  <si>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</si>
  <si>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</si>
  <si>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</si>
  <si>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</si>
  <si>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</si>
  <si>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</si>
  <si>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</si>
  <si>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</si>
  <si>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</si>
  <si>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</si>
  <si>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</si>
  <si>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</si>
  <si>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</si>
  <si>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</si>
  <si>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</si>
  <si>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</si>
  <si>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</si>
  <si>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</si>
  <si>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</si>
  <si>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</si>
  <si>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</si>
  <si>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</si>
  <si>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</si>
  <si>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</si>
  <si>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</si>
  <si>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</si>
  <si>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</si>
  <si>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</si>
  <si>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</si>
  <si>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</si>
  <si>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</si>
  <si>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</si>
  <si>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</si>
  <si>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</si>
  <si>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</si>
  <si>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</si>
  <si>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</si>
  <si>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</si>
  <si>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</si>
  <si>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</si>
  <si>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</si>
  <si>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</si>
  <si>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</si>
  <si>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</si>
  <si>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</si>
  <si>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</si>
  <si>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</si>
  <si>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</si>
  <si>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</si>
  <si>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</si>
  <si>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</si>
  <si>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</si>
  <si>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</si>
  <si>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</si>
  <si>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</si>
  <si>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</si>
  <si>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</si>
  <si>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</si>
  <si>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</si>
  <si>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</si>
  <si>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</si>
  <si>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</si>
  <si>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</si>
  <si>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</si>
  <si>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</si>
  <si>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</si>
  <si>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</si>
  <si>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</si>
  <si>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</si>
  <si>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</si>
  <si>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</si>
  <si>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</si>
  <si>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</si>
  <si>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</si>
  <si>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</si>
  <si>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</si>
  <si>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</si>
  <si>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</si>
  <si>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</si>
  <si>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</si>
  <si>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</si>
  <si>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</si>
  <si>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</si>
  <si>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</si>
  <si>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</si>
  <si>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</si>
  <si>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</si>
  <si>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</si>
  <si>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</si>
  <si>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</si>
  <si>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</si>
  <si>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</si>
  <si>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</si>
  <si>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</si>
  <si>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</si>
  <si>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</si>
  <si>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</si>
  <si>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</si>
  <si>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</si>
  <si>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</si>
  <si>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</si>
  <si>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</si>
  <si>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</si>
  <si>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</si>
  <si>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</si>
  <si>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</si>
  <si>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</si>
  <si>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</si>
  <si>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</si>
  <si>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</si>
  <si>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</si>
  <si>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</si>
  <si>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</si>
  <si>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</si>
  <si>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</si>
  <si>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</si>
  <si>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</si>
  <si>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</si>
  <si>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</si>
  <si>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</si>
  <si>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</si>
  <si>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</si>
  <si>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</si>
  <si>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</si>
  <si>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</si>
  <si>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</si>
  <si>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</si>
  <si>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</si>
  <si>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</si>
  <si>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</si>
  <si>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</si>
  <si>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</si>
  <si>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</si>
  <si>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</si>
  <si>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</si>
  <si>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</si>
  <si>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</si>
  <si>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</si>
  <si>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</si>
  <si>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</si>
  <si>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</si>
  <si>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</si>
  <si>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</si>
  <si>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</si>
  <si>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</si>
  <si>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</si>
  <si>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</si>
  <si>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</si>
  <si>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</si>
  <si>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</si>
  <si>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</si>
  <si>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</si>
  <si>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</si>
  <si>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</si>
  <si>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</si>
  <si>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</si>
  <si>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</si>
  <si>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</si>
  <si>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</si>
  <si>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</si>
  <si>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</si>
  <si>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</si>
  <si>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</si>
  <si>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</si>
  <si>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</si>
  <si>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</si>
  <si>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</si>
  <si>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</si>
  <si>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</si>
  <si>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</si>
  <si>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</si>
  <si>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</si>
  <si>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</si>
  <si>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</si>
  <si>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</si>
  <si>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</si>
  <si>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</si>
  <si>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</si>
  <si>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</si>
  <si>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</si>
  <si>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</si>
  <si>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</si>
  <si>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</si>
  <si>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</si>
  <si>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</si>
  <si>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</si>
  <si>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</si>
  <si>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</si>
  <si>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</si>
  <si>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</si>
  <si>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</si>
  <si>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</si>
  <si>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</si>
  <si>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</si>
  <si>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</si>
  <si>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</si>
  <si>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</si>
  <si>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</si>
  <si>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</si>
  <si>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</si>
  <si>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</si>
  <si>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</si>
  <si>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</si>
  <si>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</si>
  <si>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</si>
  <si>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</si>
  <si>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</si>
  <si>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</si>
  <si>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</si>
  <si>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</si>
  <si>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</si>
  <si>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</si>
  <si>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</si>
  <si>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</si>
  <si>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</si>
  <si>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</si>
  <si>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</si>
  <si>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</si>
  <si>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</si>
  <si>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</si>
  <si>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</si>
  <si>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</si>
  <si>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</si>
  <si>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</si>
  <si>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</si>
  <si>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</si>
  <si>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</si>
  <si>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</si>
  <si>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</si>
  <si>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</si>
  <si>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</si>
  <si>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</si>
  <si>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</si>
  <si>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</si>
  <si>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</si>
  <si>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</si>
  <si>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</si>
  <si>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</si>
  <si>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</si>
  <si>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</si>
  <si>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</si>
  <si>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</si>
  <si>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</si>
  <si>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</si>
  <si>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</si>
  <si>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</si>
  <si>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</si>
  <si>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</si>
  <si>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</si>
  <si>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</si>
  <si>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</si>
  <si>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</si>
  <si>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</si>
  <si>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</si>
  <si>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</si>
  <si>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</si>
  <si>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</si>
  <si>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</si>
  <si>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</si>
  <si>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</si>
  <si>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</si>
  <si>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</si>
  <si>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</si>
  <si>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</si>
  <si>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</si>
  <si>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</si>
  <si>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</si>
  <si>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</si>
  <si>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</si>
  <si>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</si>
  <si>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</si>
  <si>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</si>
  <si>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</si>
  <si>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</si>
  <si>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</si>
  <si>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</si>
  <si>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</si>
  <si>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</si>
  <si>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</si>
  <si>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</si>
  <si>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</si>
  <si>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</si>
  <si>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</si>
  <si>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</si>
  <si>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</si>
  <si>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</si>
  <si>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</si>
  <si>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</si>
  <si>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</si>
  <si>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</si>
  <si>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</si>
  <si>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</si>
  <si>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</si>
  <si>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</si>
  <si>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</si>
  <si>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</si>
  <si>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</si>
  <si>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</si>
  <si>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</si>
  <si>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</si>
  <si>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</si>
  <si>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</si>
  <si>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</si>
  <si>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</si>
  <si>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</si>
  <si>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</si>
  <si>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</si>
  <si>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</si>
  <si>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</si>
  <si>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</si>
  <si>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</si>
  <si>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</si>
  <si>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</si>
  <si>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</si>
  <si>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</si>
  <si>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</si>
  <si>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</si>
  <si>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</si>
  <si>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</si>
  <si>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</si>
  <si>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</si>
  <si>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</si>
  <si>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</si>
  <si>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</si>
  <si>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</si>
  <si>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</si>
  <si>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</si>
  <si>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</si>
  <si>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</si>
  <si>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</si>
  <si>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</si>
  <si>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</si>
  <si>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</si>
  <si>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</si>
  <si>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</si>
  <si>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</si>
  <si>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</si>
  <si>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</si>
  <si>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</si>
  <si>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</si>
  <si>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</si>
  <si>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</si>
  <si>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</si>
  <si>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</si>
  <si>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</si>
  <si>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</si>
  <si>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</si>
  <si>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</si>
  <si>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</si>
  <si>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</si>
  <si>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</si>
  <si>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</si>
  <si>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</si>
  <si>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</si>
  <si>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</si>
  <si>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</si>
  <si>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</si>
  <si>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</si>
  <si>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</si>
  <si>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</si>
  <si>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</si>
  <si>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</si>
  <si>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</si>
  <si>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</si>
  <si>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</si>
  <si>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</si>
  <si>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</si>
  <si>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</si>
  <si>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</si>
  <si>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</si>
  <si>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</si>
  <si>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</si>
  <si>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</si>
  <si>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</si>
  <si>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</si>
  <si>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</si>
  <si>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</si>
  <si>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</si>
  <si>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</si>
  <si>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</si>
  <si>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</si>
  <si>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</si>
  <si>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</si>
  <si>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</si>
  <si>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</si>
  <si>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</si>
  <si>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</si>
  <si>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</si>
  <si>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</si>
  <si>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</si>
  <si>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</si>
  <si>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</si>
  <si>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</si>
  <si>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</si>
  <si>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</si>
  <si>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</si>
  <si>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</si>
  <si>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</si>
  <si>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</si>
  <si>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</si>
  <si>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</si>
  <si>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</si>
  <si>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</si>
  <si>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</si>
  <si>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</si>
  <si>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</si>
  <si>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</si>
  <si>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</si>
  <si>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</si>
  <si>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</si>
  <si>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</si>
  <si>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</si>
  <si>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</si>
  <si>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</si>
  <si>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</si>
  <si>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</si>
  <si>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</si>
  <si>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</si>
  <si>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</si>
  <si>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</si>
  <si>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</si>
  <si>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</si>
  <si>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</si>
  <si>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</si>
  <si>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</si>
  <si>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</si>
  <si>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</si>
  <si>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</si>
  <si>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</si>
  <si>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</si>
  <si>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</si>
  <si>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</si>
  <si>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</si>
  <si>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</si>
  <si>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</si>
  <si>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</si>
  <si>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</si>
  <si>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</si>
  <si>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</si>
  <si>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</si>
  <si>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</si>
  <si>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</si>
  <si>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</si>
  <si>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</si>
  <si>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</si>
  <si>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</si>
  <si>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</si>
  <si>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</si>
  <si>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</si>
  <si>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</si>
  <si>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</si>
  <si>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</si>
  <si>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</si>
  <si>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</si>
  <si>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</si>
  <si>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</si>
  <si>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</si>
  <si>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</si>
  <si>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</si>
  <si>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</si>
  <si>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</si>
  <si>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</si>
  <si>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</si>
  <si>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</si>
  <si>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</si>
  <si>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</si>
  <si>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</si>
  <si>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</si>
  <si>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</si>
  <si>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</si>
  <si>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</si>
  <si>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</si>
  <si>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</si>
  <si>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</si>
  <si>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</si>
  <si>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</si>
  <si>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</si>
  <si>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</si>
  <si>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</si>
  <si>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</si>
  <si>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</si>
  <si>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</si>
  <si>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</si>
  <si>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</si>
  <si>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</si>
  <si>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</si>
  <si>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</si>
  <si>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</si>
  <si>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</si>
  <si>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</si>
  <si>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</si>
  <si>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</si>
  <si>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</si>
  <si>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</si>
  <si>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</si>
  <si>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</si>
  <si>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</si>
  <si>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</si>
  <si>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</si>
  <si>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</si>
  <si>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</si>
  <si>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</si>
  <si>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</si>
  <si>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</si>
  <si>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</si>
  <si>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</si>
  <si>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</si>
  <si>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</si>
  <si>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</si>
  <si>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</si>
  <si>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</si>
  <si>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</si>
  <si>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</si>
  <si>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</si>
  <si>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</si>
  <si>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</si>
  <si>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</si>
  <si>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</si>
  <si>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</si>
  <si>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</si>
  <si>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</si>
  <si>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</si>
  <si>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</si>
  <si>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</si>
  <si>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</si>
  <si>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</si>
  <si>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</si>
  <si>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</si>
  <si>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</si>
  <si>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</si>
  <si>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</si>
  <si>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</si>
  <si>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</si>
  <si>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</si>
  <si>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</si>
  <si>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</si>
  <si>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</si>
  <si>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</si>
  <si>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</si>
  <si>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</si>
  <si>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</si>
  <si>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</si>
  <si>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</si>
  <si>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</si>
  <si>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</si>
  <si>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</si>
  <si>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</si>
  <si>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</si>
  <si>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</si>
  <si>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</si>
  <si>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</si>
  <si>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</si>
  <si>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</si>
  <si>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</si>
  <si>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</si>
  <si>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</si>
  <si>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</si>
  <si>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</si>
  <si>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</si>
  <si>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</si>
  <si>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</si>
  <si>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</si>
  <si>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</si>
  <si>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</si>
  <si>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</si>
  <si>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</si>
  <si>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</si>
  <si>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</si>
  <si>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</si>
  <si>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</si>
  <si>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</si>
  <si>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</si>
  <si>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</si>
  <si>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</si>
  <si>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</si>
  <si>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</si>
  <si>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</si>
  <si>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</si>
  <si>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</si>
  <si>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</si>
  <si>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</si>
  <si>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</si>
  <si>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</si>
  <si>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</si>
  <si>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</si>
  <si>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</si>
  <si>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</si>
  <si>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</si>
  <si>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</si>
  <si>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</si>
  <si>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</si>
  <si>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</si>
  <si>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</si>
  <si>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</si>
  <si>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</si>
  <si>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</si>
  <si>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</si>
  <si>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</si>
  <si>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</si>
  <si>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</si>
  <si>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</si>
  <si>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</si>
  <si>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</si>
  <si>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</si>
  <si>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</si>
  <si>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</si>
  <si>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</si>
  <si>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</si>
  <si>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</si>
  <si>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</si>
  <si>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</si>
  <si>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</si>
  <si>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</si>
  <si>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</si>
  <si>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</si>
  <si>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</si>
  <si>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</si>
  <si>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</si>
  <si>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</si>
  <si>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</si>
  <si>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</si>
  <si>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</si>
  <si>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</si>
  <si>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</si>
  <si>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</si>
  <si>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</si>
  <si>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</si>
  <si>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</si>
  <si>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</si>
  <si>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</si>
  <si>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</si>
  <si>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</si>
  <si>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</si>
  <si>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</si>
  <si>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</si>
  <si>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</si>
  <si>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</si>
  <si>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</si>
  <si>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</si>
  <si>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</si>
  <si>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</si>
  <si>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</si>
  <si>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</si>
  <si>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</si>
  <si>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</si>
  <si>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</si>
  <si>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</si>
  <si>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</si>
  <si>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</si>
  <si>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</si>
  <si>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</si>
  <si>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</si>
  <si>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</si>
  <si>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</si>
  <si>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</si>
  <si>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</si>
  <si>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</si>
  <si>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</si>
  <si>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</si>
  <si>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</si>
  <si>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</si>
  <si>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</si>
  <si>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</si>
  <si>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</si>
  <si>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</si>
  <si>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</si>
  <si>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</si>
  <si>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</si>
  <si>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</si>
  <si>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</si>
  <si>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</si>
  <si>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</si>
  <si>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</si>
  <si>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</si>
  <si>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</si>
  <si>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</si>
  <si>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</si>
  <si>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</si>
  <si>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</si>
  <si>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</si>
  <si>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</si>
  <si>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</si>
  <si>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</si>
  <si>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</si>
  <si>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</si>
  <si>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</si>
  <si>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</si>
  <si>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</si>
  <si>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</si>
  <si>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</si>
  <si>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</si>
  <si>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</si>
  <si>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</si>
  <si>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</si>
  <si>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</si>
  <si>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</si>
  <si>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</si>
  <si>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</si>
  <si>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</si>
  <si>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</si>
  <si>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</si>
  <si>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</si>
  <si>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</si>
  <si>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</si>
  <si>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</si>
  <si>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</si>
  <si>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</si>
  <si>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</si>
  <si>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</si>
  <si>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</si>
  <si>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</si>
  <si>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</si>
  <si>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</si>
  <si>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</si>
  <si>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</si>
  <si>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</si>
  <si>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</si>
  <si>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</si>
  <si>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</si>
  <si>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</si>
  <si>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</si>
  <si>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</si>
  <si>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</si>
  <si>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</si>
  <si>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</si>
  <si>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</si>
  <si>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</si>
  <si>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</si>
  <si>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</si>
  <si>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</si>
  <si>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</si>
  <si>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</si>
  <si>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</si>
  <si>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</si>
  <si>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</si>
  <si>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</si>
  <si>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</si>
  <si>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</si>
  <si>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</si>
  <si>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</si>
  <si>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</si>
  <si>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</si>
  <si>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</si>
  <si>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</si>
  <si>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</si>
  <si>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</si>
  <si>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</si>
  <si>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</si>
  <si>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</si>
  <si>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</si>
  <si>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</si>
  <si>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</si>
  <si>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</si>
  <si>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</si>
  <si>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</si>
  <si>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</si>
  <si>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</si>
  <si>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</si>
  <si>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</si>
  <si>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</si>
  <si>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</si>
  <si>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</si>
  <si>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</si>
  <si>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</si>
  <si>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</si>
  <si>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</si>
  <si>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</si>
  <si>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</si>
  <si>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</si>
  <si>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</si>
  <si>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</si>
  <si>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</si>
  <si>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</si>
  <si>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</si>
  <si>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</si>
  <si>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</si>
  <si>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</si>
  <si>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</si>
  <si>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</si>
  <si>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</si>
  <si>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</si>
  <si>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</si>
  <si>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</si>
  <si>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</si>
  <si>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</si>
  <si>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</si>
  <si>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</si>
  <si>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</si>
  <si>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</si>
  <si>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</si>
  <si>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</si>
  <si>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</si>
  <si>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</si>
  <si>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</si>
  <si>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</si>
  <si>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</si>
  <si>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</si>
  <si>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</si>
  <si>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</si>
  <si>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</si>
  <si>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</si>
  <si>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</si>
  <si>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</si>
  <si>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</si>
  <si>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</si>
  <si>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</si>
  <si>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</si>
  <si>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</si>
  <si>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</si>
  <si>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</si>
  <si>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</si>
  <si>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</si>
  <si>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</si>
  <si>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</si>
  <si>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</si>
  <si>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</si>
  <si>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</si>
  <si>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</si>
  <si>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</si>
  <si>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</si>
  <si>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</si>
  <si>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</si>
  <si>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</si>
  <si>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</si>
  <si>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</si>
  <si>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</si>
  <si>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</si>
  <si>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</si>
  <si>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</si>
  <si>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</si>
  <si>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</si>
  <si>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</si>
  <si>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</si>
  <si>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</si>
  <si>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</si>
  <si>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</si>
  <si>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</si>
  <si>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</si>
  <si>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</si>
  <si>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</si>
  <si>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</si>
  <si>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</si>
  <si>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</si>
  <si>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</si>
  <si>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</si>
  <si>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</si>
  <si>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</si>
  <si>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</si>
  <si>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</si>
  <si>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</si>
  <si>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</si>
  <si>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</si>
  <si>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</si>
  <si>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</si>
  <si>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</si>
  <si>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</si>
  <si>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</si>
  <si>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</si>
  <si>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</si>
  <si>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</si>
  <si>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</si>
  <si>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</si>
  <si>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</si>
  <si>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</si>
  <si>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</si>
  <si>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</si>
  <si>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</si>
  <si>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</si>
  <si>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</si>
  <si>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</si>
  <si>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</si>
  <si>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</si>
  <si>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</si>
  <si>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</si>
  <si>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</si>
  <si>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</si>
  <si>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</si>
  <si>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</si>
  <si>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</si>
  <si>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</si>
  <si>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</si>
  <si>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</si>
  <si>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</si>
  <si>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</si>
  <si>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</si>
  <si>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</si>
  <si>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</si>
  <si>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</si>
  <si>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</si>
  <si>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</si>
  <si>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</si>
  <si>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</si>
  <si>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</si>
  <si>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</si>
  <si>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</si>
  <si>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</si>
  <si>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</si>
  <si>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</si>
  <si>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</si>
  <si>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</si>
  <si>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</si>
  <si>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</si>
  <si>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</si>
  <si>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</si>
  <si>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</si>
  <si>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</si>
  <si>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</si>
  <si>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</si>
  <si>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</si>
  <si>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</si>
  <si>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</si>
  <si>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</si>
  <si>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</si>
  <si>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</si>
  <si>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</si>
  <si>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</si>
  <si>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</si>
  <si>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</si>
  <si>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</si>
  <si>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</si>
  <si>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</si>
  <si>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</si>
  <si>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</si>
  <si>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</si>
  <si>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</si>
  <si>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</si>
  <si>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</si>
  <si>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</si>
  <si>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</si>
  <si>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</si>
  <si>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</si>
  <si>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</si>
  <si>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</si>
  <si>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</si>
  <si>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</si>
  <si>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</si>
  <si>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</si>
  <si>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</si>
  <si>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</si>
  <si>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</si>
  <si>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</si>
  <si>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</si>
  <si>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</si>
  <si>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</si>
  <si>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</si>
  <si>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</si>
  <si>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</si>
  <si>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</si>
  <si>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</si>
  <si>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</si>
  <si>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</si>
  <si>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</si>
  <si>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</si>
  <si>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</si>
  <si>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</si>
  <si>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</si>
  <si>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</si>
  <si>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</si>
  <si>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</si>
  <si>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</si>
  <si>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</si>
  <si>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</si>
  <si>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</si>
  <si>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</si>
  <si>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</si>
  <si>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</si>
  <si>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</si>
  <si>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</si>
  <si>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</si>
  <si>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</si>
  <si>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</si>
  <si>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</si>
  <si>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</si>
  <si>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</si>
  <si>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</si>
  <si>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</si>
  <si>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</si>
  <si>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</si>
  <si>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</si>
  <si>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</si>
  <si>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</si>
  <si>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</si>
  <si>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</si>
  <si>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</si>
  <si>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</si>
  <si>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</si>
  <si>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</si>
  <si>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</si>
  <si>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</si>
  <si>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</si>
  <si>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</si>
  <si>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</si>
  <si>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</si>
  <si>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</si>
  <si>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</si>
  <si>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</si>
  <si>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</si>
  <si>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</si>
  <si>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</si>
  <si>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</si>
  <si>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</si>
  <si>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</si>
  <si>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</si>
  <si>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</si>
  <si>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</si>
  <si>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</si>
  <si>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</si>
  <si>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</si>
  <si>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</si>
  <si>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</si>
  <si>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</si>
  <si>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</si>
  <si>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</si>
  <si>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</si>
  <si>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</si>
  <si>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</si>
  <si>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</si>
  <si>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</si>
  <si>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</si>
  <si>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</si>
  <si>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</si>
  <si>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</si>
  <si>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</si>
  <si>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</si>
  <si>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</si>
  <si>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</si>
  <si>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</si>
  <si>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</si>
  <si>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</si>
  <si>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</si>
  <si>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</si>
  <si>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</si>
  <si>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</si>
  <si>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</si>
  <si>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</si>
  <si>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</si>
  <si>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</si>
  <si>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</si>
  <si>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</si>
  <si>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</si>
  <si>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</si>
  <si>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</si>
  <si>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</si>
  <si>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</si>
  <si>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</si>
  <si>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</si>
  <si>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</si>
  <si>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</si>
  <si>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</si>
  <si>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</si>
  <si>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</si>
  <si>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</si>
  <si>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</si>
  <si>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</si>
  <si>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</si>
  <si>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</si>
  <si>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</si>
  <si>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</si>
  <si>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</si>
  <si>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</si>
  <si>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</si>
  <si>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</si>
  <si>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</si>
  <si>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</si>
  <si>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</si>
  <si>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</si>
  <si>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</si>
  <si>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</si>
  <si>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</si>
  <si>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</si>
  <si>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</si>
  <si>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</si>
  <si>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</si>
  <si>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</si>
  <si>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</si>
  <si>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</si>
  <si>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</si>
  <si>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</si>
  <si>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</si>
  <si>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</si>
  <si>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</si>
  <si>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</si>
  <si>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</si>
  <si>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</si>
  <si>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</si>
  <si>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</si>
  <si>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</si>
  <si>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</si>
  <si>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</si>
  <si>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</si>
  <si>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</si>
  <si>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</si>
  <si>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</si>
  <si>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</si>
  <si>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</si>
  <si>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</si>
  <si>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</si>
  <si>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</si>
  <si>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</si>
  <si>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</si>
  <si>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</si>
  <si>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</si>
  <si>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</si>
  <si>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</si>
  <si>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</si>
  <si>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</si>
  <si>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</si>
  <si>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</si>
  <si>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</si>
  <si>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</si>
  <si>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</si>
  <si>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</si>
  <si>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</si>
  <si>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</si>
  <si>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</si>
  <si>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</si>
  <si>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</si>
  <si>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</si>
  <si>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</si>
  <si>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</si>
  <si>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</si>
  <si>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</si>
  <si>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</si>
  <si>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</si>
  <si>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</si>
  <si>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</si>
  <si>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</si>
  <si>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</si>
  <si>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</si>
  <si>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</si>
  <si>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</si>
  <si>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</si>
  <si>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</si>
  <si>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</si>
  <si>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</si>
  <si>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</si>
  <si>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</si>
  <si>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</si>
  <si>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</si>
  <si>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</si>
  <si>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</si>
  <si>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</si>
  <si>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</si>
  <si>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</si>
  <si>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</si>
  <si>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</si>
  <si>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</si>
  <si>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</si>
  <si>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</si>
  <si>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</si>
  <si>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</si>
  <si>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</si>
  <si>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</si>
  <si>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</si>
  <si>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</si>
  <si>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</si>
  <si>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</si>
  <si>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</si>
  <si>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</si>
  <si>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</si>
  <si>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</si>
  <si>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</si>
  <si>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</si>
  <si>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</si>
  <si>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</si>
  <si>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</si>
  <si>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</si>
  <si>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</si>
  <si>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</si>
  <si>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</si>
  <si>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</si>
  <si>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</si>
  <si>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</si>
  <si>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</si>
  <si>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</si>
  <si>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</si>
  <si>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</si>
  <si>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</si>
  <si>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</si>
  <si>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</si>
  <si>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</si>
  <si>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</si>
  <si>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</si>
  <si>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</si>
  <si>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</si>
  <si>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</si>
  <si>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</si>
  <si>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</si>
  <si>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</si>
  <si>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</si>
  <si>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</si>
  <si>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</si>
  <si>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</si>
  <si>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</si>
  <si>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</si>
  <si>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</si>
  <si>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</si>
  <si>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</si>
  <si>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</si>
  <si>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</si>
  <si>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</si>
  <si>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</si>
  <si>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</si>
  <si>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</si>
  <si>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</si>
  <si>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</si>
  <si>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</si>
  <si>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</si>
  <si>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</si>
  <si>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</si>
  <si>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</si>
  <si>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</si>
  <si>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</si>
  <si>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</si>
  <si>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</si>
  <si>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</si>
  <si>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</si>
  <si>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</si>
  <si>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</si>
  <si>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</si>
  <si>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</si>
  <si>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</si>
  <si>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</si>
  <si>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</si>
  <si>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</si>
  <si>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</si>
  <si>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</si>
  <si>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</si>
  <si>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</si>
  <si>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</si>
  <si>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</si>
  <si>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</si>
  <si>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</si>
  <si>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</si>
  <si>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</si>
  <si>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</si>
  <si>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</si>
  <si>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</si>
  <si>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</si>
  <si>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</si>
  <si>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</si>
  <si>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</si>
  <si>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</si>
  <si>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</si>
  <si>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</si>
  <si>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</si>
  <si>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</si>
  <si>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</si>
  <si>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</si>
  <si>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</si>
  <si>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</si>
  <si>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</si>
  <si>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</si>
  <si>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</si>
  <si>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</si>
  <si>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</si>
  <si>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</si>
  <si>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</si>
  <si>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</si>
  <si>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</si>
  <si>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</si>
  <si>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</si>
  <si>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</si>
  <si>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</si>
  <si>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</si>
  <si>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</si>
  <si>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</si>
  <si>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</si>
  <si>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</si>
  <si>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</si>
  <si>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</si>
  <si>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</si>
  <si>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</si>
  <si>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</si>
  <si>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</si>
  <si>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</si>
  <si>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</si>
  <si>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</si>
  <si>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</si>
  <si>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</si>
  <si>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</si>
  <si>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</si>
  <si>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</si>
  <si>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</si>
  <si>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</si>
  <si>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</si>
  <si>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</si>
  <si>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</si>
  <si>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</si>
  <si>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</si>
  <si>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</si>
  <si>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</si>
  <si>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</si>
  <si>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</si>
  <si>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</si>
  <si>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</si>
  <si>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</si>
  <si>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</si>
  <si>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</si>
  <si>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</si>
  <si>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</si>
  <si>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</si>
  <si>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</si>
  <si>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</si>
  <si>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</si>
  <si>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</si>
  <si>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</si>
  <si>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</si>
  <si>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</si>
  <si>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</si>
  <si>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</si>
  <si>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</si>
  <si>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</si>
  <si>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</si>
  <si>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</si>
  <si>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</si>
  <si>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</si>
  <si>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</si>
  <si>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</si>
  <si>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</si>
  <si>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</si>
  <si>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</si>
  <si>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</si>
  <si>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</si>
  <si>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</si>
  <si>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</si>
  <si>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</si>
  <si>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</si>
  <si>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</si>
  <si>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</si>
  <si>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</si>
  <si>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</si>
  <si>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</si>
  <si>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</si>
  <si>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</si>
  <si>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</si>
  <si>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</si>
  <si>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</si>
  <si>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</si>
  <si>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</si>
  <si>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</si>
  <si>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</si>
  <si>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</si>
  <si>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</si>
  <si>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</si>
  <si>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</si>
  <si>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</si>
  <si>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</si>
  <si>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</si>
  <si>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</si>
  <si>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</si>
  <si>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</si>
  <si>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</si>
  <si>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</si>
  <si>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</si>
  <si>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</si>
  <si>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</si>
  <si>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</si>
  <si>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</si>
  <si>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</si>
  <si>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</si>
  <si>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</si>
  <si>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</si>
  <si>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</si>
  <si>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</si>
  <si>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</si>
  <si>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</si>
  <si>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</si>
  <si>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</si>
  <si>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</si>
  <si>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</si>
  <si>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</si>
  <si>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</si>
  <si>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</si>
  <si>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</si>
  <si>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</si>
  <si>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</si>
  <si>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</si>
  <si>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</si>
  <si>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</si>
  <si>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</si>
  <si>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</si>
  <si>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</si>
  <si>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</si>
  <si>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</si>
  <si>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</si>
  <si>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</si>
  <si>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</si>
  <si>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</si>
  <si>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</si>
  <si>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</si>
  <si>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</si>
  <si>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</si>
  <si>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</si>
  <si>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</si>
  <si>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</si>
  <si>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</si>
  <si>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</si>
  <si>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</si>
  <si>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</si>
  <si>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</si>
  <si>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</si>
  <si>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</si>
  <si>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</si>
  <si>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</si>
  <si>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</si>
  <si>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</si>
  <si>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</si>
  <si>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</si>
  <si>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</si>
  <si>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</si>
  <si>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</si>
  <si>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</si>
  <si>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</si>
  <si>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</si>
  <si>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</si>
  <si>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</si>
  <si>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</si>
  <si>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</si>
  <si>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</si>
  <si>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</si>
  <si>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</si>
  <si>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</si>
  <si>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</si>
  <si>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</si>
  <si>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</si>
  <si>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</si>
  <si>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</si>
  <si>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</si>
  <si>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</si>
  <si>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</si>
  <si>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</si>
  <si>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</si>
  <si>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</si>
  <si>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</si>
  <si>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</si>
  <si>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</si>
  <si>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</si>
  <si>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</si>
  <si>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</si>
  <si>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</si>
  <si>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</si>
  <si>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</si>
  <si>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</si>
  <si>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</si>
  <si>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</si>
  <si>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</si>
  <si>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</si>
  <si>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</si>
  <si>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</si>
  <si>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</si>
  <si>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</si>
  <si>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</si>
  <si>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</si>
  <si>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</si>
  <si>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</si>
  <si>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</si>
  <si>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</si>
  <si>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</si>
  <si>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</si>
  <si>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</si>
  <si>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</si>
  <si>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</si>
  <si>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</si>
  <si>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</si>
  <si>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</si>
  <si>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</si>
  <si>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</si>
  <si>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</si>
  <si>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</si>
  <si>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</si>
  <si>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</si>
  <si>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</si>
  <si>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</si>
  <si>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</si>
  <si>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</si>
  <si>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</si>
  <si>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</si>
  <si>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</si>
  <si>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</si>
  <si>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</si>
  <si>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</si>
  <si>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</si>
  <si>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</si>
  <si>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</si>
  <si>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</si>
  <si>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</si>
  <si>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</si>
  <si>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</si>
  <si>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</si>
  <si>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</si>
  <si>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</si>
  <si>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</si>
  <si>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</si>
  <si>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</si>
  <si>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</si>
  <si>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</si>
  <si>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</si>
  <si>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</si>
  <si>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</si>
  <si>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</si>
  <si>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</si>
  <si>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</si>
  <si>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</si>
  <si>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</si>
  <si>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</si>
  <si>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</si>
  <si>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</si>
  <si>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</si>
  <si>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</si>
  <si>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</si>
  <si>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</si>
  <si>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</si>
  <si>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</si>
  <si>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</si>
  <si>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</si>
  <si>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</si>
  <si>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</si>
  <si>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</si>
  <si>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</si>
  <si>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</si>
  <si>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</si>
  <si>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</si>
  <si>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</si>
  <si>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</si>
  <si>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</si>
  <si>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</si>
  <si>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</si>
  <si>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</si>
  <si>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</si>
  <si>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</si>
  <si>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</si>
  <si>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</si>
  <si>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</si>
  <si>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</si>
  <si>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</si>
  <si>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</si>
  <si>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</si>
  <si>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</si>
  <si>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</si>
  <si>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</si>
  <si>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</si>
  <si>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</si>
  <si>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</si>
  <si>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</si>
  <si>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</si>
  <si>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</si>
  <si>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</si>
  <si>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</si>
  <si>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</si>
  <si>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</si>
  <si>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</si>
  <si>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</si>
  <si>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</si>
  <si>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</si>
  <si>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</si>
  <si>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</si>
  <si>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</si>
  <si>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</si>
  <si>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</si>
  <si>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</si>
  <si>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</si>
  <si>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</si>
  <si>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</si>
  <si>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</si>
  <si>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</si>
  <si>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</si>
  <si>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</si>
  <si>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</si>
  <si>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</si>
  <si>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</si>
  <si>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</si>
  <si>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</si>
  <si>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</si>
  <si>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</si>
  <si>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</si>
  <si>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</si>
  <si>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</si>
  <si>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</si>
  <si>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</si>
  <si>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</si>
  <si>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</si>
  <si>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</si>
  <si>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</si>
  <si>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</si>
  <si>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</si>
  <si>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</si>
  <si>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</si>
  <si>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</si>
  <si>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</si>
  <si>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</si>
  <si>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</si>
  <si>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</si>
  <si>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</si>
  <si>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</si>
  <si>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</si>
  <si>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</si>
  <si>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</si>
  <si>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</si>
  <si>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</si>
  <si>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</si>
  <si>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</si>
  <si>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</si>
  <si>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</si>
  <si>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</si>
  <si>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</si>
  <si>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</si>
  <si>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</si>
  <si>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</si>
  <si>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</si>
  <si>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</si>
  <si>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</si>
  <si>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</si>
  <si>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</si>
  <si>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</si>
  <si>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</si>
  <si>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</si>
  <si>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</si>
  <si>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</si>
  <si>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</si>
  <si>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</si>
  <si>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</si>
  <si>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</si>
  <si>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</si>
  <si>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</si>
  <si>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</si>
  <si>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</si>
  <si>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</si>
  <si>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</si>
  <si>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</si>
  <si>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</si>
  <si>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</si>
  <si>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</si>
  <si>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</si>
  <si>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</si>
  <si>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</si>
  <si>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</si>
  <si>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</si>
  <si>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</si>
  <si>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</si>
  <si>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</si>
  <si>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</si>
  <si>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</si>
  <si>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</si>
  <si>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</si>
  <si>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</si>
  <si>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</si>
  <si>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</si>
  <si>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</si>
  <si>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</si>
  <si>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</si>
  <si>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</si>
  <si>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</si>
  <si>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</si>
  <si>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</si>
  <si>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</si>
  <si>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</si>
  <si>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</si>
  <si>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</si>
  <si>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</si>
  <si>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</si>
  <si>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</si>
  <si>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</si>
  <si>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</si>
  <si>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</si>
  <si>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</si>
  <si>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</si>
  <si>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</si>
  <si>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</si>
  <si>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</si>
  <si>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</si>
  <si>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</si>
  <si>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</si>
  <si>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</si>
  <si>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</si>
  <si>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</si>
  <si>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</si>
  <si>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</si>
  <si>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</si>
  <si>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</si>
  <si>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</si>
  <si>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</si>
  <si>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</si>
  <si>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</si>
  <si>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</si>
  <si>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</si>
  <si>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</si>
  <si>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</si>
  <si>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</si>
  <si>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</si>
  <si>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</si>
  <si>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</si>
  <si>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</si>
  <si>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</si>
  <si>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</si>
  <si>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</si>
  <si>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</si>
  <si>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</si>
  <si>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</si>
  <si>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</si>
  <si>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</si>
  <si>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</si>
  <si>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</si>
  <si>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</si>
  <si>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</si>
  <si>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</si>
  <si>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</si>
  <si>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</si>
  <si>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</si>
  <si>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</si>
  <si>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</si>
  <si>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</si>
  <si>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</si>
  <si>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</si>
  <si>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</si>
  <si>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</si>
  <si>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</si>
  <si>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</si>
  <si>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</si>
  <si>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</si>
  <si>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</si>
  <si>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</si>
  <si>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</si>
  <si>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</si>
  <si>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</si>
  <si>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</si>
  <si>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</si>
  <si>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</si>
  <si>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</si>
  <si>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</si>
  <si>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</si>
  <si>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</si>
  <si>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</si>
  <si>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</si>
  <si>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</si>
  <si>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</si>
  <si>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</si>
  <si>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</si>
  <si>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</si>
  <si>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</si>
  <si>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</si>
  <si>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</si>
  <si>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</si>
  <si>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</si>
  <si>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</si>
  <si>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</si>
  <si>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</si>
  <si>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</si>
  <si>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</si>
  <si>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</si>
  <si>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</si>
  <si>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</si>
  <si>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</si>
  <si>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</si>
  <si>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</si>
  <si>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</si>
  <si>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</si>
  <si>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</si>
  <si>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</si>
  <si>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</si>
  <si>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</si>
  <si>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</si>
  <si>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</si>
  <si>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</si>
  <si>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</si>
  <si>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</si>
  <si>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</si>
  <si>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</si>
  <si>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</si>
  <si>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</si>
  <si>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</si>
  <si>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</si>
  <si>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</si>
  <si>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</si>
  <si>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</si>
  <si>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</si>
  <si>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</si>
  <si>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</si>
  <si>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</si>
  <si>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</si>
  <si>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</si>
  <si>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</si>
  <si>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</si>
  <si>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</si>
  <si>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</si>
  <si>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</si>
  <si>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</si>
  <si>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</si>
  <si>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</si>
  <si>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</si>
  <si>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</si>
  <si>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</si>
  <si>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</si>
  <si>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</si>
  <si>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</si>
  <si>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</si>
  <si>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</si>
  <si>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</si>
  <si>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</si>
  <si>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</si>
  <si>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</si>
  <si>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</si>
  <si>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</si>
  <si>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</si>
  <si>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</si>
  <si>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</si>
  <si>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</si>
  <si>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</si>
  <si>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</si>
  <si>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</si>
  <si>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</si>
  <si>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</si>
  <si>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</si>
  <si>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</si>
  <si>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</si>
  <si>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</si>
  <si>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</si>
  <si>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</si>
  <si>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</si>
  <si>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</si>
  <si>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</si>
  <si>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</si>
  <si>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</si>
  <si>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</si>
  <si>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</si>
  <si>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</si>
  <si>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</si>
  <si>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</si>
  <si>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</si>
  <si>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</si>
  <si>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</si>
  <si>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</si>
  <si>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</si>
  <si>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</si>
  <si>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</si>
  <si>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</si>
  <si>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</si>
  <si>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</si>
  <si>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</si>
  <si>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</si>
  <si>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</si>
  <si>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</si>
  <si>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</si>
  <si>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</si>
  <si>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</si>
  <si>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</si>
  <si>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</si>
  <si>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</si>
  <si>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</si>
  <si>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</si>
  <si>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</si>
  <si>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</si>
  <si>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</si>
  <si>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</si>
  <si>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</si>
  <si>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</si>
  <si>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</si>
  <si>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</si>
  <si>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</si>
  <si>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</si>
  <si>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</si>
  <si>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</si>
  <si>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</si>
  <si>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</si>
  <si>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</si>
  <si>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</si>
  <si>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</si>
  <si>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</si>
  <si>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</si>
  <si>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</si>
  <si>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</si>
  <si>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</si>
  <si>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</si>
  <si>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</si>
  <si>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</si>
  <si>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</si>
  <si>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</si>
  <si>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</si>
  <si>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</si>
  <si>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</si>
  <si>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</si>
  <si>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</si>
  <si>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</si>
  <si>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</si>
  <si>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</si>
  <si>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</si>
  <si>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</si>
  <si>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</si>
  <si>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</si>
  <si>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</si>
  <si>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</si>
  <si>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</si>
  <si>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</si>
  <si>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</si>
  <si>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</si>
  <si>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</si>
  <si>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</si>
  <si>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</si>
  <si>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</si>
  <si>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</si>
  <si>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</si>
  <si>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</si>
  <si>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</si>
  <si>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</si>
  <si>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</si>
  <si>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</si>
  <si>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</si>
  <si>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</si>
  <si>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</si>
  <si>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</si>
  <si>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</si>
  <si>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</si>
  <si>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</si>
  <si>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</si>
  <si>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</si>
  <si>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</si>
  <si>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</si>
  <si>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</si>
  <si>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</si>
  <si>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</si>
  <si>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</si>
  <si>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</si>
  <si>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</si>
  <si>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</si>
  <si>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</si>
  <si>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</si>
  <si>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</si>
  <si>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</si>
  <si>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</si>
  <si>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</si>
  <si>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</si>
  <si>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</si>
  <si>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</si>
  <si>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</si>
  <si>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</si>
  <si>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</si>
  <si>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</si>
  <si>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</si>
  <si>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</si>
  <si>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</si>
  <si>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</si>
  <si>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</si>
  <si>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</si>
  <si>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</si>
  <si>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</si>
  <si>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</si>
  <si>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</si>
  <si>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</si>
  <si>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</si>
  <si>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</si>
  <si>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</si>
  <si>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</si>
  <si>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</si>
  <si>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</si>
  <si>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</si>
  <si>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</si>
  <si>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</si>
  <si>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</si>
  <si>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</si>
  <si>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</si>
  <si>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</si>
  <si>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</si>
  <si>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</si>
  <si>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</si>
  <si>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</si>
  <si>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</si>
  <si>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</si>
  <si>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</si>
  <si>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</si>
  <si>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</si>
  <si>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</si>
  <si>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</si>
  <si>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</si>
  <si>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</si>
  <si>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</si>
  <si>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</si>
  <si>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</si>
  <si>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</si>
  <si>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</si>
  <si>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</si>
  <si>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</si>
  <si>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</si>
  <si>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</si>
  <si>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</si>
  <si>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</si>
  <si>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</si>
  <si>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</si>
  <si>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</si>
  <si>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</si>
  <si>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</si>
  <si>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</si>
  <si>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</si>
  <si>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</si>
  <si>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</si>
  <si>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</si>
  <si>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</si>
  <si>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</si>
  <si>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</si>
  <si>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</si>
  <si>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</si>
  <si>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</si>
  <si>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</si>
  <si>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</si>
  <si>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</si>
  <si>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</si>
  <si>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</si>
  <si>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</si>
  <si>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</si>
  <si>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</si>
  <si>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</si>
  <si>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</si>
  <si>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</si>
  <si>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</si>
  <si>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</si>
  <si>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</si>
  <si>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</si>
  <si>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</si>
  <si>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</si>
  <si>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</si>
  <si>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</si>
  <si>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</si>
  <si>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</si>
  <si>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</si>
  <si>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</si>
  <si>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</si>
  <si>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</si>
  <si>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</si>
  <si>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</si>
  <si>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</si>
  <si>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</si>
  <si>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</si>
  <si>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</si>
  <si>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</si>
  <si>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</si>
  <si>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</si>
  <si>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</si>
  <si>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</si>
  <si>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</si>
  <si>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</si>
  <si>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</si>
  <si>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</si>
  <si>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</si>
  <si>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</si>
  <si>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</si>
  <si>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</si>
  <si>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</si>
  <si>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</si>
  <si>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</si>
  <si>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</si>
  <si>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</si>
  <si>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</si>
  <si>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</si>
  <si>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</si>
  <si>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</si>
  <si>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</si>
  <si>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</si>
  <si>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</si>
  <si>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</si>
  <si>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</si>
  <si>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</si>
  <si>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</si>
  <si>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</si>
  <si>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</si>
  <si>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</si>
  <si>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</si>
  <si>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</si>
  <si>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</si>
  <si>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</si>
  <si>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</si>
  <si>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</si>
  <si>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</si>
  <si>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</si>
  <si>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</si>
  <si>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</si>
  <si>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</si>
  <si>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</si>
  <si>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</si>
  <si>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</si>
  <si>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</si>
  <si>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</si>
  <si>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</si>
  <si>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</si>
  <si>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</si>
  <si>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</si>
  <si>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</si>
  <si>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</si>
  <si>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</si>
  <si>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</si>
  <si>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</si>
  <si>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</si>
  <si>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</si>
  <si>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</si>
  <si>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</si>
  <si>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</si>
  <si>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</si>
  <si>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</si>
  <si>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</si>
  <si>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</si>
  <si>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</si>
  <si>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</si>
  <si>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</si>
  <si>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</si>
  <si>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</si>
  <si>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</si>
  <si>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</si>
  <si>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</si>
  <si>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</si>
  <si>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</si>
  <si>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</si>
  <si>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</si>
  <si>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</si>
  <si>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</si>
  <si>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</si>
  <si>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</si>
  <si>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</si>
  <si>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</si>
  <si>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</si>
  <si>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</si>
  <si>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</si>
  <si>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</si>
  <si>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</si>
  <si>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</si>
  <si>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</si>
  <si>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</si>
  <si>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</si>
  <si>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</si>
  <si>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</si>
  <si>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</si>
  <si>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</si>
  <si>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</si>
  <si>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</si>
  <si>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</si>
  <si>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</si>
  <si>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</si>
  <si>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</si>
  <si>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</si>
  <si>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</si>
  <si>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</si>
  <si>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</si>
  <si>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</si>
  <si>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</si>
  <si>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</si>
  <si>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</si>
  <si>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</si>
  <si>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</si>
  <si>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</si>
  <si>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</si>
  <si>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</si>
  <si>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</si>
  <si>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</si>
  <si>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</si>
  <si>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</si>
  <si>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</si>
  <si>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</si>
  <si>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</si>
  <si>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</si>
  <si>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</si>
  <si>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</si>
  <si>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</si>
  <si>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</si>
  <si>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</si>
  <si>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</si>
  <si>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</si>
  <si>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</si>
  <si>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</si>
  <si>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</si>
  <si>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</si>
  <si>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</si>
  <si>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</si>
  <si>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</si>
  <si>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</si>
  <si>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</si>
  <si>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</si>
  <si>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</si>
  <si>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</si>
  <si>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</si>
  <si>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</si>
  <si>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</si>
  <si>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</si>
  <si>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</si>
  <si>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</si>
  <si>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</si>
  <si>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</si>
  <si>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</si>
  <si>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</si>
  <si>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</si>
  <si>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</si>
  <si>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</si>
  <si>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</si>
  <si>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</si>
  <si>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</si>
  <si>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</si>
  <si>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</si>
  <si>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</si>
  <si>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</si>
  <si>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</si>
  <si>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</si>
  <si>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</si>
  <si>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</si>
  <si>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</si>
  <si>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</si>
  <si>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</si>
  <si>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</si>
  <si>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</si>
  <si>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</si>
  <si>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</si>
  <si>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</si>
  <si>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</si>
  <si>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</si>
  <si>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</si>
  <si>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</si>
  <si>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</si>
  <si>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</si>
  <si>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</si>
  <si>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</si>
  <si>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</si>
  <si>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</si>
  <si>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</si>
  <si>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</si>
  <si>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</si>
  <si>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</si>
  <si>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</si>
  <si>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</si>
  <si>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</si>
  <si>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</si>
  <si>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</si>
  <si>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</si>
  <si>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</si>
  <si>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</si>
  <si>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</si>
  <si>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</si>
  <si>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</si>
  <si>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</si>
  <si>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</si>
  <si>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</si>
  <si>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</si>
  <si>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</si>
  <si>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</si>
  <si>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</si>
  <si>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</si>
  <si>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</si>
  <si>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</si>
  <si>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</si>
  <si>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</si>
  <si>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</si>
  <si>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</si>
  <si>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</si>
  <si>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</si>
  <si>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</si>
  <si>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</si>
  <si>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</si>
  <si>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</si>
  <si>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</si>
  <si>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</si>
  <si>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</si>
  <si>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</si>
  <si>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</si>
  <si>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</si>
  <si>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</si>
  <si>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</si>
  <si>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</si>
  <si>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</si>
  <si>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</si>
  <si>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</si>
  <si>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</si>
  <si>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</si>
  <si>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</si>
  <si>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</si>
  <si>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</si>
  <si>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</si>
  <si>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</si>
  <si>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</si>
  <si>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</si>
  <si>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</si>
  <si>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</si>
  <si>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</si>
  <si>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</si>
  <si>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</si>
  <si>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</si>
  <si>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</si>
  <si>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</si>
  <si>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</si>
  <si>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</si>
  <si>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</si>
  <si>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</si>
  <si>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</si>
  <si>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</si>
  <si>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</si>
  <si>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</si>
  <si>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</si>
  <si>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</si>
  <si>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</si>
  <si>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</si>
  <si>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</si>
  <si>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</si>
  <si>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</si>
  <si>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</si>
  <si>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</si>
  <si>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</si>
  <si>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</si>
  <si>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</si>
  <si>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</si>
  <si>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</si>
  <si>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</si>
  <si>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</si>
  <si>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</si>
  <si>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</si>
  <si>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</si>
  <si>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</si>
  <si>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</si>
  <si>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</si>
  <si>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</si>
  <si>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</si>
  <si>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</si>
  <si>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</si>
  <si>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</si>
  <si>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</si>
  <si>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</si>
  <si>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</si>
  <si>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</si>
  <si>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</si>
  <si>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</si>
  <si>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</si>
  <si>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</si>
  <si>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</si>
  <si>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</si>
  <si>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</si>
  <si>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</si>
  <si>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</si>
  <si>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</si>
  <si>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</si>
  <si>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</si>
  <si>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</si>
  <si>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</si>
  <si>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</si>
  <si>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</si>
  <si>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</si>
  <si>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</si>
  <si>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</si>
  <si>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</si>
  <si>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</si>
  <si>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</si>
  <si>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</si>
  <si>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</si>
  <si>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</si>
  <si>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</si>
  <si>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</si>
  <si>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</si>
  <si>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</si>
  <si>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</si>
  <si>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</si>
  <si>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</si>
  <si>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</si>
  <si>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</si>
  <si>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</si>
  <si>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</si>
  <si>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</si>
  <si>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</si>
  <si>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</si>
  <si>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</si>
  <si>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</si>
  <si>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</si>
  <si>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</si>
  <si>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</si>
  <si>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</si>
  <si>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</si>
  <si>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</si>
  <si>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</si>
  <si>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</si>
  <si>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</si>
  <si>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</si>
  <si>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</si>
  <si>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</si>
  <si>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</si>
  <si>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</si>
  <si>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</si>
  <si>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</si>
  <si>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</si>
  <si>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</si>
  <si>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</si>
  <si>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</si>
  <si>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</si>
  <si>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</si>
  <si>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</si>
  <si>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</si>
  <si>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</si>
  <si>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</si>
  <si>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</si>
  <si>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</si>
  <si>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</si>
  <si>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</si>
  <si>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</si>
  <si>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</si>
  <si>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</si>
  <si>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</si>
  <si>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</si>
  <si>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</si>
  <si>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</si>
  <si>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</si>
  <si>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</si>
  <si>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</si>
  <si>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</si>
  <si>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</si>
  <si>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</si>
  <si>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</si>
  <si>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</si>
  <si>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</si>
  <si>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</si>
  <si>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</si>
  <si>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</si>
  <si>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</si>
  <si>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</si>
  <si>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</si>
  <si>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</si>
  <si>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</si>
  <si>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</si>
  <si>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</si>
  <si>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</si>
  <si>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</si>
  <si>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</si>
  <si>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</si>
  <si>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</si>
  <si>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</si>
  <si>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</si>
  <si>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</si>
  <si>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</si>
  <si>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</si>
  <si>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</si>
  <si>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</si>
  <si>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</si>
  <si>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</si>
  <si>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</si>
  <si>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</si>
  <si>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</si>
  <si>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</si>
  <si>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</si>
  <si>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</si>
  <si>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</si>
  <si>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</si>
  <si>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</si>
  <si>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</si>
  <si>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</si>
  <si>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</si>
  <si>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</si>
  <si>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</si>
  <si>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</si>
  <si>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</si>
  <si>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</si>
  <si>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</si>
  <si>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</si>
  <si>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</si>
  <si>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</si>
  <si>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</si>
  <si>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</si>
  <si>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</si>
  <si>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</si>
  <si>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</si>
  <si>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</si>
  <si>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</si>
  <si>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</si>
  <si>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</si>
  <si>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</si>
  <si>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</si>
  <si>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</si>
  <si>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</si>
  <si>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</si>
  <si>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</si>
  <si>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</si>
  <si>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</si>
  <si>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</si>
  <si>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</si>
  <si>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</si>
  <si>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</si>
  <si>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</si>
  <si>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</si>
  <si>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</si>
  <si>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</si>
  <si>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</si>
  <si>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</si>
  <si>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</si>
  <si>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</si>
  <si>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</si>
  <si>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</si>
  <si>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</si>
  <si>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</si>
  <si>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</si>
  <si>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</si>
  <si>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</si>
  <si>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</si>
  <si>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</si>
  <si>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</si>
  <si>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</si>
  <si>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</si>
  <si>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</si>
  <si>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</si>
  <si>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</si>
  <si>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</si>
  <si>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</si>
  <si>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</si>
  <si>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</si>
  <si>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</si>
  <si>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</si>
  <si>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</si>
  <si>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</si>
  <si>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</si>
  <si>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</si>
  <si>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</si>
  <si>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</si>
  <si>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</si>
  <si>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</si>
  <si>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</si>
  <si>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</si>
  <si>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</si>
  <si>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</si>
  <si>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</si>
  <si>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</si>
  <si>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</si>
  <si>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</si>
  <si>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</si>
  <si>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</si>
  <si>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</si>
  <si>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</si>
  <si>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</si>
  <si>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</si>
  <si>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</si>
  <si>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</si>
  <si>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</si>
  <si>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</si>
  <si>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</si>
  <si>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</si>
  <si>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</si>
  <si>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</si>
  <si>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</si>
  <si>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</si>
  <si>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</si>
  <si>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</si>
  <si>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</si>
  <si>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</si>
  <si>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</si>
  <si>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</si>
  <si>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</si>
  <si>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</si>
  <si>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</si>
  <si>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</si>
  <si>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</si>
  <si>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</si>
  <si>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</si>
  <si>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</si>
  <si>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</si>
  <si>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</si>
  <si>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</si>
  <si>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</si>
  <si>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</si>
  <si>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</si>
  <si>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</si>
  <si>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</si>
  <si>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</si>
  <si>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</si>
  <si>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</si>
  <si>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</si>
  <si>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</si>
  <si>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</si>
  <si>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</si>
  <si>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</si>
  <si>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</si>
  <si>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</si>
  <si>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</si>
  <si>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</si>
  <si>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</si>
  <si>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</si>
  <si>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</si>
  <si>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</si>
  <si>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</si>
  <si>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</si>
  <si>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</si>
  <si>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</si>
  <si>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</si>
  <si>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</si>
  <si>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</si>
  <si>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</si>
  <si>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</si>
  <si>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</si>
  <si>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</si>
  <si>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</si>
  <si>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</si>
  <si>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</si>
  <si>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</si>
  <si>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</si>
  <si>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</si>
  <si>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</si>
  <si>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</si>
  <si>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</si>
  <si>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</si>
  <si>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</si>
  <si>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</si>
  <si>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</si>
  <si>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</si>
  <si>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</si>
  <si>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</si>
  <si>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</si>
  <si>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</si>
  <si>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</si>
  <si>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</si>
  <si>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</si>
  <si>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</si>
  <si>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</si>
  <si>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</si>
  <si>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</si>
  <si>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</si>
  <si>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</si>
  <si>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</si>
  <si>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</si>
  <si>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</si>
  <si>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</si>
  <si>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</si>
  <si>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</si>
  <si>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</si>
  <si>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</si>
  <si>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</si>
  <si>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</si>
  <si>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</si>
  <si>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</si>
  <si>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</si>
  <si>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</si>
  <si>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</si>
  <si>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</si>
  <si>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</si>
  <si>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</si>
  <si>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</si>
  <si>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</si>
  <si>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</si>
  <si>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</si>
  <si>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</si>
  <si>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</si>
  <si>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</si>
  <si>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</si>
  <si>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</si>
  <si>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</si>
  <si>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</si>
  <si>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</si>
  <si>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</si>
  <si>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</si>
  <si>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</si>
  <si>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</si>
  <si>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</si>
  <si>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</si>
  <si>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</si>
  <si>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</si>
  <si>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</si>
  <si>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</si>
  <si>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</si>
  <si>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</si>
  <si>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</si>
  <si>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</si>
  <si>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</si>
  <si>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</si>
  <si>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</si>
  <si>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</si>
  <si>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</si>
  <si>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</si>
  <si>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</si>
  <si>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</si>
  <si>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</si>
  <si>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</si>
  <si>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</si>
  <si>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</si>
  <si>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</si>
  <si>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</si>
  <si>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</si>
  <si>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</si>
  <si>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</si>
  <si>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</si>
  <si>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</si>
  <si>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</si>
  <si>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</si>
  <si>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</si>
  <si>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</si>
  <si>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</si>
  <si>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</si>
  <si>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</si>
  <si>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</si>
  <si>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</si>
  <si>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</si>
  <si>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</si>
  <si>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</si>
  <si>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</si>
  <si>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</si>
  <si>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</si>
  <si>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</si>
  <si>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</si>
  <si>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</si>
  <si>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</si>
  <si>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</si>
  <si>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</si>
  <si>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</si>
  <si>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</si>
  <si>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</si>
  <si>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</si>
  <si>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</si>
  <si>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</si>
  <si>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</si>
  <si>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</si>
  <si>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</si>
  <si>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</si>
  <si>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</si>
  <si>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</si>
  <si>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</si>
  <si>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</si>
  <si>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</si>
  <si>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</si>
  <si>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</si>
  <si>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</si>
  <si>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</si>
  <si>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</si>
  <si>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</si>
  <si>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</si>
  <si>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</si>
  <si>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</si>
  <si>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</si>
  <si>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</si>
  <si>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</si>
  <si>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</si>
  <si>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</si>
  <si>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</si>
  <si>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</si>
  <si>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</si>
  <si>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</si>
  <si>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</si>
  <si>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</si>
  <si>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</si>
  <si>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</si>
  <si>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</si>
  <si>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</si>
  <si>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</si>
  <si>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</si>
  <si>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</si>
  <si>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</si>
  <si>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</si>
  <si>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</si>
  <si>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</si>
  <si>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</si>
  <si>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</si>
  <si>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</si>
  <si>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</si>
  <si>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</si>
  <si>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</si>
  <si>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</si>
  <si>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</si>
  <si>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</si>
  <si>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</si>
  <si>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</si>
  <si>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</si>
  <si>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</si>
  <si>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</si>
  <si>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</si>
  <si>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</si>
  <si>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</si>
  <si>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</si>
  <si>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</si>
  <si>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</si>
  <si>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</si>
  <si>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</si>
  <si>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</si>
  <si>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</si>
  <si>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</si>
  <si>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</si>
  <si>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</si>
  <si>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</si>
  <si>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</si>
  <si>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</si>
  <si>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</si>
  <si>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</si>
  <si>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</si>
  <si>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</si>
  <si>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</si>
  <si>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</si>
  <si>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</si>
  <si>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</si>
  <si>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</si>
  <si>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</si>
  <si>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</si>
  <si>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</si>
  <si>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</si>
  <si>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</si>
  <si>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</si>
  <si>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</si>
  <si>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</si>
  <si>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</si>
  <si>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</si>
  <si>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</si>
  <si>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</si>
  <si>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</si>
  <si>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</si>
  <si>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</si>
  <si>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</si>
  <si>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</si>
  <si>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</si>
  <si>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</si>
  <si>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</si>
  <si>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</si>
  <si>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</si>
  <si>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</si>
  <si>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</si>
  <si>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</si>
  <si>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</si>
  <si>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</si>
  <si>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</si>
  <si>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</si>
  <si>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</si>
  <si>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</si>
  <si>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</si>
  <si>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</si>
  <si>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</si>
  <si>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</si>
  <si>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</si>
  <si>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</si>
  <si>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</si>
  <si>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</si>
  <si>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</si>
  <si>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</si>
  <si>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</si>
  <si>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</si>
  <si>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</si>
  <si>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</si>
  <si>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</si>
  <si>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</si>
  <si>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</si>
  <si>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</si>
  <si>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</si>
  <si>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</si>
  <si>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</si>
  <si>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</si>
  <si>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</si>
  <si>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</si>
  <si>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</si>
  <si>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</si>
  <si>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</si>
  <si>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</si>
  <si>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</si>
  <si>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</si>
  <si>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</si>
  <si>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</si>
  <si>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</si>
  <si>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</si>
  <si>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</si>
  <si>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</si>
  <si>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</si>
  <si>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</si>
  <si>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</si>
  <si>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</si>
  <si>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</si>
  <si>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</si>
  <si>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</si>
  <si>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</si>
  <si>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</si>
  <si>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</si>
  <si>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</si>
  <si>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</si>
  <si>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</si>
  <si>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</si>
  <si>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</si>
  <si>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</si>
  <si>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</si>
  <si>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</si>
  <si>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</si>
  <si>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</si>
  <si>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</si>
  <si>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</si>
  <si>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</si>
  <si>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</si>
  <si>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</si>
  <si>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</si>
  <si>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</si>
  <si>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</si>
  <si>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</si>
  <si>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</si>
  <si>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</si>
  <si>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</si>
  <si>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</si>
  <si>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</si>
  <si>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</si>
  <si>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</si>
  <si>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</si>
  <si>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</si>
  <si>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</si>
  <si>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</si>
  <si>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</si>
  <si>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</si>
  <si>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</si>
  <si>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</si>
  <si>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</si>
  <si>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</si>
  <si>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</si>
  <si>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</si>
  <si>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</si>
  <si>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</si>
  <si>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</si>
  <si>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</si>
  <si>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</si>
  <si>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</si>
  <si>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</si>
  <si>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</si>
  <si>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</si>
  <si>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</si>
  <si>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</si>
  <si>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</si>
  <si>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</si>
  <si>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</si>
  <si>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</si>
  <si>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</si>
  <si>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</si>
  <si>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</si>
  <si>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</si>
  <si>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</si>
  <si>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</si>
  <si>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</si>
  <si>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</si>
  <si>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</si>
  <si>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</si>
  <si>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</si>
  <si>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</si>
  <si>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</si>
  <si>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</si>
  <si>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</si>
  <si>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</si>
  <si>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</si>
  <si>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</si>
  <si>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</si>
  <si>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</si>
  <si>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</si>
  <si>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</si>
  <si>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</si>
  <si>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</si>
  <si>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</si>
  <si>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</si>
  <si>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</si>
  <si>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</si>
  <si>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</si>
  <si>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</si>
  <si>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</si>
  <si>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</si>
  <si>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</si>
  <si>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</si>
  <si>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</si>
  <si>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</si>
  <si>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</si>
  <si>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</si>
  <si>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</si>
  <si>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</si>
  <si>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</si>
  <si>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</si>
  <si>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</si>
  <si>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</si>
  <si>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</si>
  <si>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</si>
  <si>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</si>
  <si>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</si>
  <si>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</si>
  <si>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</si>
  <si>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</si>
  <si>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</si>
  <si>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</si>
  <si>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</si>
  <si>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</si>
  <si>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</si>
  <si>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</si>
  <si>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</si>
  <si>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</si>
  <si>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</si>
  <si>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</si>
  <si>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</si>
  <si>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</si>
  <si>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</si>
  <si>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</si>
  <si>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</si>
  <si>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</si>
  <si>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</si>
  <si>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</si>
  <si>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</si>
  <si>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</si>
  <si>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</si>
  <si>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</si>
  <si>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</si>
  <si>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</si>
  <si>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</si>
  <si>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</si>
  <si>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</si>
  <si>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</si>
  <si>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</si>
  <si>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</si>
  <si>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</si>
  <si>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</si>
  <si>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</si>
  <si>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</si>
  <si>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</si>
  <si>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</si>
  <si>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</si>
  <si>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</si>
  <si>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</si>
  <si>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</si>
  <si>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</si>
  <si>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</si>
  <si>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</si>
  <si>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</si>
  <si>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</si>
  <si>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</si>
  <si>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</si>
  <si>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</si>
  <si>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</si>
  <si>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</si>
  <si>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</si>
  <si>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</si>
  <si>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</si>
  <si>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</si>
  <si>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</si>
  <si>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</si>
  <si>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</si>
  <si>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</si>
  <si>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</si>
  <si>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</si>
  <si>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</si>
  <si>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</si>
  <si>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</si>
  <si>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</si>
  <si>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</si>
  <si>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</si>
  <si>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</si>
  <si>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</si>
  <si>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</si>
  <si>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</si>
  <si>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</si>
  <si>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</si>
  <si>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</si>
  <si>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</si>
  <si>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</si>
  <si>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</si>
  <si>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</si>
  <si>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</si>
  <si>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</si>
  <si>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</si>
  <si>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</si>
  <si>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</si>
  <si>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</si>
  <si>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</si>
  <si>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</si>
  <si>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</si>
  <si>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</si>
  <si>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</si>
  <si>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</si>
  <si>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</si>
  <si>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</si>
  <si>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</si>
  <si>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</si>
  <si>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</si>
  <si>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</si>
  <si>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</si>
  <si>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</si>
  <si>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</si>
  <si>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</si>
  <si>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</si>
  <si>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</si>
  <si>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</si>
  <si>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</si>
  <si>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</si>
  <si>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</si>
  <si>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</si>
  <si>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</si>
  <si>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</si>
  <si>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</si>
  <si>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</si>
  <si>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</si>
  <si>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</si>
  <si>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</si>
  <si>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</si>
  <si>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</si>
  <si>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</si>
  <si>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</si>
  <si>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</si>
  <si>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</si>
  <si>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</si>
  <si>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</si>
  <si>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</si>
  <si>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</si>
  <si>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</si>
  <si>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</si>
  <si>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</si>
  <si>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</si>
  <si>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</si>
  <si>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</si>
  <si>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</si>
  <si>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</si>
  <si>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</si>
  <si>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</si>
  <si>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</si>
  <si>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</si>
  <si>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</si>
  <si>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</si>
  <si>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</si>
  <si>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</si>
  <si>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</si>
  <si>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</si>
  <si>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</si>
  <si>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</si>
  <si>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</si>
  <si>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</si>
  <si>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</si>
  <si>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</si>
  <si>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</si>
  <si>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</si>
  <si>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</si>
  <si>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</si>
  <si>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</si>
  <si>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</si>
  <si>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</si>
  <si>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</si>
  <si>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</si>
  <si>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</si>
  <si>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</si>
  <si>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</si>
  <si>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</si>
  <si>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</si>
  <si>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</si>
  <si>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</si>
  <si>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</si>
  <si>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</si>
  <si>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</si>
  <si>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</si>
  <si>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</si>
  <si>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</si>
  <si>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</si>
  <si>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</si>
  <si>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</si>
  <si>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</si>
  <si>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</si>
  <si>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</si>
  <si>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</si>
  <si>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</si>
  <si>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</si>
  <si>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</si>
  <si>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</si>
  <si>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</si>
  <si>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</si>
  <si>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</si>
  <si>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</si>
  <si>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</si>
  <si>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</si>
  <si>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</si>
  <si>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</si>
  <si>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</si>
  <si>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</si>
  <si>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</si>
  <si>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</si>
  <si>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</si>
  <si>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</si>
  <si>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</si>
  <si>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</si>
  <si>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</si>
  <si>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</si>
  <si>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</si>
  <si>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</si>
  <si>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</si>
  <si>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</si>
  <si>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</si>
  <si>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</si>
  <si>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</si>
  <si>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</si>
  <si>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</si>
  <si>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</si>
  <si>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</si>
  <si>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</si>
  <si>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</si>
  <si>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</si>
  <si>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</si>
  <si>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</si>
  <si>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</si>
  <si>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</si>
  <si>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</si>
  <si>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</si>
  <si>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</si>
  <si>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</si>
  <si>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</si>
  <si>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</si>
  <si>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</si>
  <si>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</si>
  <si>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</si>
  <si>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</si>
  <si>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</si>
  <si>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</si>
  <si>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</si>
  <si>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</si>
  <si>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</si>
  <si>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</si>
  <si>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</si>
  <si>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</si>
  <si>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</si>
  <si>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</si>
  <si>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</si>
  <si>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</si>
  <si>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</si>
  <si>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</si>
  <si>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</si>
  <si>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</si>
  <si>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</si>
  <si>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</si>
  <si>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</si>
  <si>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</si>
  <si>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</si>
  <si>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</si>
  <si>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</si>
  <si>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</si>
  <si>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</si>
  <si>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</si>
  <si>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</si>
  <si>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</si>
  <si>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</si>
  <si>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</si>
  <si>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</si>
  <si>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</si>
  <si>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</si>
  <si>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</si>
  <si>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</si>
  <si>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</si>
  <si>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</si>
  <si>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</si>
  <si>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</si>
  <si>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</si>
  <si>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</si>
  <si>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</si>
  <si>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</si>
  <si>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</si>
  <si>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</si>
  <si>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</si>
  <si>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</si>
  <si>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</si>
  <si>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</si>
  <si>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</si>
  <si>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</si>
  <si>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</si>
  <si>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</si>
  <si>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</si>
  <si>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</si>
  <si>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</si>
  <si>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</si>
  <si>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</si>
  <si>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</si>
  <si>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</si>
  <si>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</si>
  <si>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</si>
  <si>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</si>
  <si>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</si>
  <si>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</si>
  <si>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</si>
  <si>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</si>
  <si>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</si>
  <si>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</si>
  <si>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</si>
  <si>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</si>
  <si>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</si>
  <si>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</si>
  <si>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</si>
  <si>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</si>
  <si>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</si>
  <si>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</si>
  <si>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</si>
  <si>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</si>
  <si>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</si>
  <si>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</si>
  <si>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</si>
  <si>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</si>
  <si>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</si>
  <si>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</si>
  <si>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</si>
  <si>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</si>
  <si>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</si>
  <si>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</si>
  <si>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</si>
  <si>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</si>
  <si>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</si>
  <si>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</si>
  <si>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</si>
  <si>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</si>
  <si>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</si>
  <si>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</si>
  <si>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</si>
  <si>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</si>
  <si>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</si>
  <si>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</si>
  <si>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</si>
  <si>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</si>
  <si>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</si>
  <si>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</si>
  <si>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</si>
  <si>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</si>
  <si>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</si>
  <si>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</si>
  <si>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</si>
  <si>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</si>
  <si>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</si>
  <si>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</si>
  <si>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</si>
  <si>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</si>
  <si>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</si>
  <si>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</si>
  <si>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</si>
  <si>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</si>
  <si>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</si>
  <si>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</si>
  <si>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</si>
  <si>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</si>
  <si>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</si>
  <si>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</si>
  <si>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</si>
  <si>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</si>
  <si>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</si>
  <si>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</si>
  <si>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</si>
  <si>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</si>
  <si>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</si>
  <si>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</si>
  <si>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</si>
  <si>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</si>
  <si>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</si>
  <si>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</si>
  <si>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</si>
  <si>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</si>
  <si>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</si>
  <si>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</si>
  <si>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</si>
  <si>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</si>
  <si>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</si>
  <si>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</si>
  <si>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</si>
  <si>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</si>
  <si>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</si>
  <si>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</si>
  <si>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</si>
  <si>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</si>
  <si>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</si>
  <si>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</si>
  <si>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</si>
  <si>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</si>
  <si>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</si>
  <si>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</si>
  <si>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</si>
  <si>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</si>
  <si>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</si>
  <si>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</si>
  <si>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</si>
  <si>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</si>
  <si>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</si>
  <si>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</si>
  <si>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</si>
  <si>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</si>
  <si>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</si>
  <si>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</si>
  <si>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</si>
  <si>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</si>
  <si>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</si>
  <si>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</si>
  <si>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</si>
  <si>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</si>
  <si>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</si>
  <si>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</si>
  <si>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</si>
  <si>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</si>
  <si>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</si>
  <si>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</si>
  <si>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</si>
  <si>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</si>
  <si>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</si>
  <si>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</si>
  <si>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</si>
  <si>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</si>
  <si>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</si>
  <si>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</si>
  <si>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</si>
  <si>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</si>
  <si>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</si>
  <si>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</si>
  <si>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</si>
  <si>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</si>
  <si>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</si>
  <si>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</si>
  <si>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</si>
  <si>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</si>
  <si>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</si>
  <si>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</si>
  <si>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</si>
  <si>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</si>
  <si>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</si>
  <si>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</si>
  <si>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</si>
  <si>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</si>
  <si>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</si>
  <si>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</si>
  <si>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</si>
  <si>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</si>
  <si>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</si>
  <si>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</si>
  <si>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</si>
  <si>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</si>
  <si>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</si>
  <si>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</si>
  <si>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</si>
  <si>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</si>
  <si>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</si>
  <si>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</si>
  <si>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</si>
  <si>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</si>
  <si>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</si>
  <si>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</si>
  <si>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</si>
  <si>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</si>
  <si>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</si>
  <si>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</si>
  <si>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</si>
  <si>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</si>
  <si>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</si>
  <si>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</si>
  <si>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</si>
  <si>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</si>
  <si>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</si>
  <si>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</si>
  <si>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</si>
  <si>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</si>
  <si>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</si>
  <si>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</si>
  <si>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</si>
  <si>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</si>
  <si>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</si>
  <si>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</si>
  <si>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</si>
  <si>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</si>
  <si>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</si>
  <si>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</si>
  <si>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</si>
  <si>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</si>
  <si>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</si>
  <si>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</si>
  <si>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</si>
  <si>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</si>
  <si>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</si>
  <si>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</si>
  <si>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</si>
  <si>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</si>
  <si>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</si>
  <si>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</si>
  <si>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</si>
  <si>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</si>
  <si>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</si>
  <si>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</si>
  <si>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</si>
  <si>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</si>
  <si>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</si>
  <si>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</si>
  <si>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</si>
  <si>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</si>
  <si>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</si>
  <si>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</si>
  <si>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</si>
  <si>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</si>
  <si>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</si>
  <si>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</si>
  <si>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</si>
  <si>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</si>
  <si>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</si>
  <si>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</si>
  <si>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</si>
  <si>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</si>
  <si>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</si>
  <si>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</si>
  <si>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</si>
  <si>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</si>
  <si>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</si>
  <si>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</si>
  <si>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</si>
  <si>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</si>
  <si>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</si>
  <si>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</si>
  <si>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</si>
  <si>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</si>
  <si>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</si>
  <si>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</si>
  <si>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</si>
  <si>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</si>
  <si>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</si>
  <si>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</si>
  <si>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</si>
  <si>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</si>
  <si>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</si>
  <si>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</si>
  <si>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</si>
  <si>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</si>
  <si>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</si>
  <si>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</si>
  <si>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</si>
  <si>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</si>
  <si>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</si>
  <si>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</si>
  <si>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</si>
  <si>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</si>
  <si>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</si>
  <si>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</si>
  <si>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</si>
  <si>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</si>
  <si>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</si>
  <si>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</si>
  <si>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</si>
  <si>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</si>
  <si>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</si>
  <si>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</si>
  <si>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</si>
  <si>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</si>
  <si>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</si>
  <si>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</si>
  <si>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</si>
  <si>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</si>
  <si>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</si>
  <si>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</si>
  <si>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</si>
  <si>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</si>
  <si>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</si>
  <si>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</si>
  <si>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</si>
  <si>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</si>
  <si>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</si>
  <si>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</si>
  <si>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</si>
  <si>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</si>
  <si>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</si>
  <si>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</si>
  <si>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</si>
  <si>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</si>
  <si>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</si>
  <si>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</si>
  <si>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</si>
  <si>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</si>
  <si>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</si>
  <si>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</si>
  <si>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</si>
  <si>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</si>
  <si>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</si>
  <si>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</si>
  <si>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</si>
  <si>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</si>
  <si>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</si>
  <si>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</si>
  <si>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</si>
  <si>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</si>
  <si>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</si>
  <si>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</si>
  <si>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</si>
  <si>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</si>
  <si>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</si>
  <si>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</si>
  <si>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</si>
  <si>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</si>
  <si>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</si>
  <si>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</si>
  <si>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</si>
  <si>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</si>
  <si>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</si>
  <si>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</si>
  <si>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</si>
  <si>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</si>
  <si>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</si>
  <si>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</si>
  <si>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</si>
  <si>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</si>
  <si>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</si>
  <si>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</si>
  <si>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</si>
  <si>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</si>
  <si>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</si>
  <si>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</si>
  <si>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</si>
  <si>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</si>
  <si>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</si>
  <si>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</si>
  <si>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</si>
  <si>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</si>
  <si>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</si>
  <si>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</si>
  <si>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</si>
  <si>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</si>
  <si>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</si>
  <si>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</si>
  <si>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</si>
  <si>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</si>
  <si>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</si>
  <si>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</si>
  <si>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</si>
  <si>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</si>
  <si>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</si>
  <si>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</si>
  <si>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</si>
  <si>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</si>
  <si>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</si>
  <si>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</si>
  <si>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</si>
  <si>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</si>
  <si>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</si>
  <si>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</si>
  <si>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</si>
  <si>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</si>
  <si>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</si>
  <si>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</si>
  <si>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</si>
  <si>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</si>
  <si>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</si>
  <si>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</si>
  <si>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</si>
  <si>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</si>
  <si>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</si>
  <si>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</si>
  <si>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</si>
  <si>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</si>
  <si>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</si>
  <si>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</si>
  <si>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</si>
  <si>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</si>
  <si>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</si>
  <si>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</si>
  <si>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</si>
  <si>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</si>
  <si>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</si>
  <si>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</si>
  <si>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</si>
  <si>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</si>
  <si>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</si>
  <si>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</si>
  <si>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</si>
  <si>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</si>
  <si>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</si>
  <si>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</si>
  <si>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</si>
  <si>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</si>
  <si>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</si>
  <si>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</si>
  <si>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</si>
  <si>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</si>
  <si>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</si>
  <si>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</si>
  <si>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</si>
  <si>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</si>
  <si>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</si>
  <si>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</si>
  <si>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</si>
  <si>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</si>
  <si>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</si>
  <si>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</si>
  <si>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</si>
  <si>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</si>
  <si>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</si>
  <si>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</si>
  <si>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</si>
  <si>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</si>
  <si>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</si>
  <si>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</si>
  <si>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</si>
  <si>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</si>
  <si>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</si>
  <si>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</si>
  <si>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</si>
  <si>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</si>
  <si>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</si>
  <si>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</si>
  <si>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</si>
  <si>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</si>
  <si>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</si>
  <si>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</si>
  <si>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</si>
  <si>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</si>
  <si>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</si>
  <si>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</si>
  <si>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</si>
  <si>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</si>
  <si>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</si>
  <si>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</si>
  <si>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</si>
  <si>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</si>
  <si>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</si>
  <si>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</si>
  <si>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</si>
  <si>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</si>
  <si>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</si>
  <si>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</si>
  <si>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</si>
  <si>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</si>
  <si>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</si>
  <si>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</si>
  <si>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</si>
  <si>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</si>
  <si>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</si>
  <si>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</si>
  <si>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</si>
  <si>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</si>
  <si>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</si>
  <si>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</si>
  <si>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</si>
  <si>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</si>
  <si>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</si>
  <si>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</si>
  <si>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</si>
  <si>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</si>
  <si>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</si>
  <si>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</si>
  <si>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</si>
  <si>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</si>
  <si>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</si>
  <si>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</si>
  <si>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</si>
  <si>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</si>
  <si>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</si>
  <si>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</si>
  <si>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</si>
  <si>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</si>
  <si>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</si>
  <si>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</si>
  <si>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</si>
  <si>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</si>
  <si>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</si>
  <si>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</si>
  <si>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</si>
  <si>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</si>
  <si>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</si>
  <si>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</si>
  <si>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</si>
  <si>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</si>
  <si>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</si>
  <si>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</si>
  <si>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</si>
  <si>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</si>
  <si>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</si>
  <si>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</si>
  <si>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</si>
  <si>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</si>
  <si>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</si>
  <si>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</si>
  <si>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</si>
  <si>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</si>
  <si>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</si>
  <si>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</si>
  <si>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</si>
  <si>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</si>
  <si>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</si>
  <si>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</si>
  <si>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</si>
  <si>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</si>
  <si>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</si>
  <si>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</si>
  <si>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</si>
  <si>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</si>
  <si>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</si>
  <si>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</si>
  <si>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</si>
  <si>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</si>
  <si>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</si>
  <si>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</si>
  <si>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</si>
  <si>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</si>
  <si>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</si>
  <si>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</si>
  <si>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</si>
  <si>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</si>
  <si>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</si>
  <si>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</si>
  <si>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</si>
  <si>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</si>
  <si>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</si>
  <si>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</si>
  <si>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</si>
  <si>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</si>
  <si>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</si>
  <si>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</si>
  <si>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</si>
  <si>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</si>
  <si>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</si>
  <si>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</si>
  <si>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</si>
  <si>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</si>
  <si>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</si>
  <si>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</si>
  <si>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</si>
  <si>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</si>
  <si>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</si>
  <si>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</si>
  <si>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</si>
  <si>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</si>
  <si>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</si>
  <si>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</si>
  <si>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</si>
  <si>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</si>
  <si>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</si>
  <si>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</si>
  <si>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</si>
  <si>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</si>
  <si>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</si>
  <si>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</si>
  <si>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</si>
  <si>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</si>
  <si>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</si>
  <si>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</si>
  <si>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</si>
  <si>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</si>
  <si>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</si>
  <si>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</si>
  <si>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</si>
  <si>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</si>
  <si>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</si>
  <si>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</si>
  <si>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</si>
  <si>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</si>
  <si>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</si>
  <si>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</si>
  <si>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</si>
  <si>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</si>
  <si>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</si>
  <si>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</si>
  <si>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</si>
  <si>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</si>
  <si>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</si>
  <si>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</si>
  <si>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</si>
  <si>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</si>
  <si>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</si>
  <si>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</si>
  <si>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</si>
  <si>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</si>
  <si>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</si>
  <si>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</si>
  <si>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</si>
  <si>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</si>
  <si>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</si>
  <si>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</si>
  <si>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</si>
  <si>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</si>
  <si>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</si>
  <si>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</si>
  <si>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</si>
  <si>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</si>
  <si>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</si>
  <si>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</si>
  <si>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</si>
  <si>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</si>
  <si>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</si>
  <si>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</si>
  <si>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</si>
  <si>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</si>
  <si>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</si>
  <si>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</si>
  <si>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</si>
  <si>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</si>
  <si>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</si>
  <si>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</si>
  <si>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</si>
  <si>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</si>
  <si>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</si>
  <si>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</si>
  <si>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</si>
  <si>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</si>
  <si>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</si>
  <si>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</si>
  <si>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</si>
  <si>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</si>
  <si>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</si>
  <si>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</si>
  <si>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</si>
  <si>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</si>
  <si>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</si>
  <si>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</si>
  <si>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</si>
  <si>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</si>
  <si>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</si>
  <si>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</si>
  <si>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</si>
  <si>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</si>
  <si>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</si>
  <si>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</si>
  <si>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</si>
  <si>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</si>
  <si>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</si>
  <si>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</si>
  <si>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</si>
  <si>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</si>
  <si>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</si>
  <si>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</si>
  <si>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</si>
  <si>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</si>
  <si>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</si>
  <si>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</si>
  <si>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</si>
  <si>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</si>
  <si>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</si>
  <si>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</si>
  <si>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</si>
  <si>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</si>
  <si>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</si>
  <si>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</si>
  <si>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</si>
  <si>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</si>
  <si>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</si>
  <si>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</si>
  <si>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</si>
  <si>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</si>
  <si>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</si>
  <si>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</si>
  <si>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</si>
  <si>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</si>
  <si>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</si>
  <si>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</si>
  <si>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</si>
  <si>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</si>
  <si>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</si>
  <si>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</si>
  <si>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</si>
  <si>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</si>
  <si>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</si>
  <si>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</si>
  <si>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</si>
  <si>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</si>
  <si>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</si>
  <si>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</si>
  <si>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</si>
  <si>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</si>
  <si>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</si>
  <si>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</si>
  <si>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</si>
  <si>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</si>
  <si>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</si>
  <si>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</si>
  <si>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</si>
  <si>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</si>
  <si>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</si>
  <si>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</si>
  <si>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</si>
  <si>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</si>
  <si>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</si>
  <si>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</si>
  <si>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</si>
  <si>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</si>
  <si>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</si>
  <si>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</si>
  <si>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</si>
  <si>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</si>
  <si>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</si>
  <si>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</si>
  <si>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</si>
  <si>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</si>
  <si>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</si>
  <si>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</si>
  <si>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</si>
  <si>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</si>
  <si>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</si>
  <si>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</si>
  <si>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</si>
  <si>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</si>
  <si>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</si>
  <si>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</si>
  <si>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</si>
  <si>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</si>
  <si>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</si>
  <si>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</si>
  <si>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</si>
  <si>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</si>
  <si>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</si>
  <si>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</si>
  <si>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</si>
  <si>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</si>
  <si>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</si>
  <si>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</si>
  <si>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</si>
  <si>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</si>
  <si>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</si>
  <si>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</si>
  <si>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</si>
  <si>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</si>
  <si>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</si>
  <si>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</si>
  <si>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</si>
  <si>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</si>
  <si>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</si>
  <si>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</si>
  <si>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</si>
  <si>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</si>
  <si>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</si>
  <si>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</si>
  <si>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</si>
  <si>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</si>
  <si>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</si>
  <si>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</si>
  <si>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</si>
  <si>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</si>
  <si>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</si>
  <si>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</si>
  <si>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</si>
  <si>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</si>
  <si>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</si>
  <si>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</si>
  <si>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</si>
  <si>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</si>
  <si>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</si>
  <si>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</si>
  <si>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</si>
  <si>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</si>
  <si>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</si>
  <si>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</si>
  <si>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</si>
  <si>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</si>
  <si>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</si>
  <si>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</si>
  <si>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</si>
  <si>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</si>
  <si>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</si>
  <si>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</si>
  <si>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</si>
  <si>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</si>
  <si>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</si>
  <si>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</si>
  <si>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</si>
  <si>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</si>
  <si>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</si>
  <si>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</si>
  <si>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</si>
  <si>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</si>
  <si>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</si>
  <si>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</si>
  <si>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</si>
  <si>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</si>
  <si>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</si>
  <si>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</si>
  <si>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</si>
  <si>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</si>
  <si>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</si>
  <si>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</si>
  <si>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</si>
  <si>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</si>
  <si>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</si>
  <si>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</si>
  <si>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</si>
  <si>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</si>
  <si>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</si>
  <si>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</si>
  <si>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</si>
  <si>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</si>
  <si>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</si>
  <si>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</si>
  <si>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</si>
  <si>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</si>
  <si>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</si>
  <si>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</si>
  <si>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</si>
  <si>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</si>
  <si>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</si>
  <si>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</si>
  <si>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</si>
  <si>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</si>
  <si>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</si>
  <si>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</si>
  <si>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</si>
  <si>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</si>
  <si>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</si>
  <si>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</si>
  <si>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</si>
  <si>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</si>
  <si>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</si>
  <si>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</si>
  <si>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</si>
  <si>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</si>
  <si>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</si>
  <si>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</si>
  <si>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</si>
  <si>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</si>
  <si>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</si>
  <si>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</si>
  <si>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</si>
  <si>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</si>
  <si>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</si>
  <si>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</si>
  <si>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</si>
  <si>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</si>
  <si>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</si>
  <si>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</si>
  <si>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</si>
  <si>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</si>
  <si>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</si>
  <si>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</si>
  <si>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</si>
  <si>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</si>
  <si>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</si>
  <si>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</si>
  <si>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</si>
  <si>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</si>
  <si>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</si>
  <si>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</si>
  <si>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</si>
  <si>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</si>
  <si>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</si>
  <si>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</si>
  <si>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</si>
  <si>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</si>
  <si>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</si>
  <si>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</si>
  <si>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</si>
  <si>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</si>
  <si>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</si>
  <si>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</si>
  <si>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</si>
  <si>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</si>
  <si>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</si>
  <si>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</si>
  <si>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</si>
  <si>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</si>
  <si>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</si>
  <si>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</si>
  <si>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</si>
  <si>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</si>
  <si>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</si>
  <si>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</si>
  <si>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</si>
  <si>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</si>
  <si>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</si>
  <si>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</si>
  <si>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</si>
  <si>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</si>
  <si>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</si>
  <si>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</si>
  <si>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</si>
  <si>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</si>
  <si>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</si>
  <si>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</si>
  <si>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</si>
  <si>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</si>
  <si>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</si>
  <si>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</si>
  <si>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</si>
  <si>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</si>
  <si>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</si>
  <si>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</si>
  <si>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</si>
  <si>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</si>
  <si>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</si>
  <si>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</si>
  <si>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</si>
  <si>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</si>
  <si>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</si>
  <si>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</si>
  <si>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</si>
  <si>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</si>
  <si>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</si>
  <si>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</si>
  <si>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</si>
  <si>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</si>
  <si>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</si>
  <si>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</si>
  <si>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</si>
  <si>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</si>
  <si>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</si>
  <si>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</si>
  <si>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</si>
  <si>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</si>
  <si>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</si>
  <si>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</si>
  <si>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</si>
  <si>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</si>
  <si>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</si>
  <si>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</si>
  <si>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</si>
  <si>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</si>
  <si>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</si>
  <si>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</si>
  <si>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</si>
  <si>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</si>
  <si>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</si>
  <si>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</si>
  <si>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</si>
  <si>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</si>
  <si>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</si>
  <si>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</si>
  <si>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</si>
  <si>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</si>
  <si>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</si>
  <si>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</si>
  <si>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</si>
  <si>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</si>
  <si>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</si>
  <si>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</si>
  <si>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</si>
  <si>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</si>
  <si>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</si>
  <si>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</si>
  <si>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</si>
  <si>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</si>
  <si>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</si>
  <si>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</si>
  <si>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</si>
  <si>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</si>
  <si>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</si>
  <si>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</si>
  <si>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</si>
  <si>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</si>
  <si>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</si>
  <si>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</si>
  <si>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</si>
  <si>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</si>
  <si>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</si>
  <si>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</si>
  <si>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</si>
  <si>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</si>
  <si>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</si>
  <si>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</si>
  <si>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</si>
  <si>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</si>
  <si>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</si>
  <si>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</si>
  <si>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</si>
  <si>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</si>
  <si>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</si>
  <si>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</si>
  <si>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</si>
  <si>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</si>
  <si>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</si>
  <si>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</si>
  <si>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</si>
  <si>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</si>
  <si>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</si>
  <si>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</si>
  <si>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</si>
  <si>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</si>
  <si>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</si>
  <si>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</si>
  <si>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</si>
  <si>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</si>
  <si>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</si>
  <si>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</si>
  <si>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</si>
  <si>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</si>
  <si>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</si>
  <si>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</si>
  <si>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</si>
  <si>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</si>
  <si>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</si>
  <si>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</si>
  <si>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</si>
  <si>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</si>
  <si>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</si>
  <si>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</si>
  <si>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</si>
  <si>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</si>
  <si>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</si>
  <si>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</si>
  <si>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</si>
  <si>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</si>
  <si>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</si>
  <si>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</si>
  <si>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</si>
  <si>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</si>
  <si>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</si>
  <si>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</si>
  <si>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</si>
  <si>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</si>
  <si>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</si>
  <si>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</si>
  <si>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</si>
  <si>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</si>
  <si>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</si>
  <si>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</si>
  <si>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</si>
  <si>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</si>
  <si>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</si>
  <si>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</si>
  <si>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</si>
  <si>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</si>
  <si>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</si>
  <si>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</si>
  <si>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</si>
  <si>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</si>
  <si>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</si>
  <si>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</si>
  <si>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</si>
  <si>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</si>
  <si>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</si>
  <si>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</si>
  <si>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</si>
  <si>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</si>
  <si>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</si>
  <si>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</si>
  <si>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</si>
  <si>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</si>
  <si>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</si>
  <si>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</si>
  <si>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</si>
  <si>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</si>
  <si>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</si>
  <si>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</si>
  <si>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</si>
  <si>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</si>
  <si>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</si>
  <si>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</si>
  <si>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</si>
  <si>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</si>
  <si>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</si>
  <si>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</si>
  <si>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</si>
  <si>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</si>
  <si>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</si>
  <si>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</si>
  <si>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</si>
  <si>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</si>
  <si>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</si>
  <si>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</si>
  <si>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</si>
  <si>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</si>
  <si>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</si>
  <si>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</si>
  <si>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</si>
  <si>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</si>
  <si>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</si>
  <si>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</si>
  <si>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</si>
  <si>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</si>
  <si>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</si>
  <si>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</si>
  <si>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</si>
  <si>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</si>
  <si>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</si>
  <si>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</si>
  <si>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</si>
  <si>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</si>
  <si>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</si>
  <si>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</si>
  <si>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</si>
  <si>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</si>
  <si>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</si>
  <si>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</si>
  <si>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</si>
  <si>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</si>
  <si>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</si>
  <si>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</si>
  <si>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</si>
  <si>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</si>
  <si>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</si>
  <si>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</si>
  <si>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</si>
  <si>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</si>
  <si>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</si>
  <si>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</si>
  <si>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</si>
  <si>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</si>
  <si>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</si>
  <si>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</si>
  <si>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</si>
  <si>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</si>
  <si>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</si>
  <si>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</si>
  <si>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</si>
  <si>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</si>
  <si>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</si>
  <si>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</si>
  <si>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</si>
  <si>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</si>
  <si>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</si>
  <si>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</si>
  <si>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</si>
  <si>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</si>
  <si>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</si>
  <si>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</si>
  <si>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</si>
  <si>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</si>
  <si>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</si>
  <si>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</si>
  <si>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</si>
  <si>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</si>
  <si>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</si>
  <si>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</si>
  <si>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</si>
  <si>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</si>
  <si>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</si>
  <si>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</si>
  <si>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</si>
  <si>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</si>
  <si>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</si>
  <si>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</si>
  <si>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</si>
  <si>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</si>
  <si>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</si>
  <si>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</si>
  <si>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</si>
  <si>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</si>
  <si>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</si>
  <si>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</si>
  <si>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</si>
  <si>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</si>
  <si>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</si>
  <si>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</si>
  <si>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</si>
  <si>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</si>
  <si>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</si>
  <si>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</si>
  <si>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</si>
  <si>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</si>
  <si>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</si>
  <si>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</si>
  <si>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</si>
  <si>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</si>
  <si>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</si>
  <si>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</si>
  <si>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</si>
  <si>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</si>
  <si>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</si>
  <si>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</si>
  <si>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</si>
  <si>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</si>
  <si>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</si>
  <si>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</si>
  <si>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</si>
  <si>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</si>
  <si>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</si>
  <si>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</si>
  <si>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</si>
  <si>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</si>
  <si>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</si>
  <si>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</si>
  <si>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</si>
  <si>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</si>
  <si>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</si>
  <si>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</si>
  <si>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</si>
  <si>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</si>
  <si>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</si>
  <si>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</si>
  <si>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</si>
  <si>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</si>
  <si>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</si>
  <si>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</si>
  <si>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</si>
  <si>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</si>
  <si>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</si>
  <si>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</si>
  <si>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</si>
  <si>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</si>
  <si>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</si>
  <si>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</si>
  <si>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</si>
  <si>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</si>
  <si>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</si>
  <si>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</si>
  <si>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</si>
  <si>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</si>
  <si>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</si>
  <si>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</si>
  <si>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</si>
  <si>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</si>
  <si>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</si>
  <si>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</si>
  <si>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</si>
  <si>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</si>
  <si>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</si>
  <si>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</si>
  <si>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</si>
  <si>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</si>
  <si>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</si>
  <si>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</si>
  <si>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</si>
  <si>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</si>
  <si>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</si>
  <si>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</si>
  <si>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</si>
  <si>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</si>
  <si>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</si>
  <si>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</si>
  <si>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</si>
  <si>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</si>
  <si>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</si>
  <si>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</si>
  <si>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</si>
  <si>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</si>
  <si>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</si>
  <si>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</si>
  <si>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</si>
  <si>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</si>
  <si>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</si>
  <si>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</si>
  <si>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</si>
  <si>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</si>
  <si>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</si>
  <si>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</si>
  <si>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</si>
  <si>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</si>
  <si>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</si>
  <si>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</si>
  <si>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</si>
  <si>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</si>
  <si>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</si>
  <si>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</si>
  <si>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</si>
  <si>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</si>
  <si>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</si>
  <si>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</si>
  <si>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</si>
  <si>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</si>
  <si>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</si>
  <si>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</si>
  <si>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</si>
  <si>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</si>
  <si>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</si>
  <si>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</si>
  <si>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</si>
  <si>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</si>
  <si>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</si>
  <si>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</si>
  <si>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</si>
  <si>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</si>
  <si>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</si>
  <si>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</si>
  <si>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</si>
  <si>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</si>
  <si>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</si>
  <si>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</si>
  <si>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</si>
  <si>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</si>
  <si>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</si>
  <si>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</si>
  <si>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</si>
  <si>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</si>
  <si>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</si>
  <si>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</si>
  <si>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</si>
  <si>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</si>
  <si>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</si>
  <si>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</si>
  <si>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</si>
  <si>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</si>
  <si>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</si>
  <si>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</si>
  <si>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</si>
  <si>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</si>
  <si>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</si>
  <si>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</si>
  <si>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</si>
  <si>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</si>
  <si>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</si>
  <si>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</si>
  <si>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</si>
  <si>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</si>
  <si>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</si>
  <si>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</si>
  <si>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</si>
  <si>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</si>
  <si>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</si>
  <si>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</si>
  <si>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</si>
  <si>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</si>
  <si>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</si>
  <si>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</si>
  <si>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</si>
  <si>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</si>
  <si>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</si>
  <si>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</si>
  <si>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</si>
  <si>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</si>
  <si>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</si>
  <si>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</si>
  <si>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</si>
  <si>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</si>
  <si>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</si>
  <si>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</si>
  <si>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</si>
  <si>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</si>
  <si>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</si>
  <si>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</si>
  <si>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</si>
  <si>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</si>
  <si>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</si>
  <si>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</si>
  <si>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</si>
  <si>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</si>
  <si>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</si>
  <si>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</si>
  <si>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</si>
  <si>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</si>
  <si>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</si>
  <si>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</si>
  <si>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</si>
  <si>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</si>
  <si>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</si>
  <si>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</si>
  <si>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</si>
  <si>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</si>
  <si>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</si>
  <si>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</si>
  <si>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</si>
  <si>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</si>
  <si>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</si>
  <si>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</si>
  <si>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</si>
  <si>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</si>
  <si>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</si>
  <si>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</si>
  <si>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</si>
  <si>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</si>
  <si>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</si>
  <si>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</si>
  <si>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</si>
  <si>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</si>
  <si>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</si>
  <si>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</si>
  <si>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</si>
  <si>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</si>
  <si>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</si>
  <si>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</si>
  <si>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</si>
  <si>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</si>
  <si>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</si>
  <si>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</si>
  <si>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</si>
  <si>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</si>
  <si>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</si>
  <si>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</si>
  <si>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</si>
  <si>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</si>
  <si>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</si>
  <si>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</si>
  <si>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</si>
  <si>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</si>
  <si>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</si>
  <si>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</si>
  <si>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</si>
  <si>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</si>
  <si>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</si>
  <si>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</si>
  <si>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</si>
  <si>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</si>
  <si>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</si>
  <si>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</si>
  <si>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</si>
  <si>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</si>
  <si>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</si>
  <si>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</si>
  <si>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</si>
  <si>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</si>
  <si>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</si>
  <si>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</si>
  <si>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</si>
  <si>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</si>
  <si>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</si>
  <si>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</si>
  <si>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</si>
  <si>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</si>
  <si>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</si>
  <si>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</si>
  <si>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</si>
  <si>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</si>
  <si>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</si>
  <si>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</si>
  <si>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</si>
  <si>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</si>
  <si>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</si>
  <si>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</si>
  <si>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</si>
  <si>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</si>
  <si>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</si>
  <si>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</si>
  <si>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</si>
  <si>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</si>
  <si>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</si>
  <si>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</si>
  <si>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</si>
  <si>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</si>
  <si>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</si>
  <si>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</si>
  <si>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</si>
  <si>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</si>
  <si>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</si>
  <si>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</si>
  <si>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</si>
  <si>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</si>
  <si>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</si>
  <si>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</si>
  <si>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</si>
  <si>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</si>
  <si>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</si>
  <si>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</si>
  <si>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</si>
  <si>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</si>
  <si>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</si>
  <si>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</si>
  <si>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</si>
  <si>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</si>
  <si>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</si>
  <si>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</si>
  <si>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</si>
  <si>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</si>
  <si>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</si>
  <si>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</si>
  <si>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</si>
  <si>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</si>
  <si>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</si>
  <si>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</si>
  <si>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</si>
  <si>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</si>
  <si>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</si>
  <si>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</si>
  <si>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</si>
  <si>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</si>
  <si>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</si>
  <si>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</si>
  <si>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</si>
  <si>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</si>
  <si>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</si>
  <si>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</si>
  <si>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</si>
  <si>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</si>
  <si>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</si>
  <si>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</si>
  <si>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</si>
  <si>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</si>
  <si>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</si>
  <si>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</si>
  <si>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</si>
  <si>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</si>
  <si>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</si>
  <si>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</si>
  <si>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</si>
  <si>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</si>
  <si>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</si>
  <si>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</si>
  <si>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</si>
  <si>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</si>
  <si>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</si>
  <si>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</si>
  <si>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</si>
  <si>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</si>
  <si>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</si>
  <si>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</si>
  <si>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</si>
  <si>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</si>
  <si>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</si>
  <si>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</si>
  <si>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</si>
  <si>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</si>
  <si>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</si>
  <si>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</si>
  <si>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</si>
  <si>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</si>
  <si>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</si>
  <si>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</si>
  <si>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</si>
  <si>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</si>
  <si>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</si>
  <si>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</si>
  <si>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</si>
  <si>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</si>
  <si>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</si>
  <si>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</si>
  <si>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</si>
  <si>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</si>
  <si>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</si>
  <si>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</si>
  <si>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</si>
  <si>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</si>
  <si>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</si>
  <si>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</si>
  <si>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</si>
  <si>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</si>
  <si>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</si>
  <si>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</si>
  <si>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</si>
  <si>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</si>
  <si>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</si>
  <si>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</si>
  <si>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</si>
  <si>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</si>
  <si>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</si>
  <si>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</si>
  <si>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</si>
  <si>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</si>
  <si>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</si>
  <si>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</si>
  <si>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</si>
  <si>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</si>
  <si>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</si>
  <si>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</si>
  <si>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</si>
  <si>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</si>
  <si>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</si>
  <si>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</si>
  <si>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</si>
  <si>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</si>
  <si>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</si>
  <si>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</si>
  <si>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</si>
  <si>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</si>
  <si>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</si>
  <si>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</si>
  <si>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</si>
  <si>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</si>
  <si>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</si>
  <si>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</si>
  <si>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</si>
  <si>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</si>
  <si>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</si>
  <si>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</si>
  <si>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</si>
  <si>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</si>
  <si>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</si>
  <si>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</si>
  <si>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</si>
  <si>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</si>
  <si>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</si>
  <si>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</si>
  <si>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</si>
  <si>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</si>
  <si>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</si>
  <si>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</si>
  <si>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</si>
  <si>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</si>
  <si>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</si>
  <si>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</si>
  <si>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</si>
  <si>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</si>
  <si>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</si>
  <si>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</si>
  <si>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</si>
  <si>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</si>
  <si>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</si>
  <si>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</si>
  <si>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</si>
  <si>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</si>
  <si>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</si>
  <si>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</si>
  <si>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</si>
  <si>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</si>
  <si>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</si>
  <si>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</si>
  <si>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</si>
  <si>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</si>
  <si>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</si>
  <si>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</si>
  <si>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</si>
  <si>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</si>
  <si>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</si>
  <si>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</si>
  <si>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</si>
  <si>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</si>
  <si>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</si>
  <si>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</si>
  <si>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</si>
  <si>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</si>
  <si>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</si>
  <si>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</si>
  <si>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</si>
  <si>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</si>
  <si>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</si>
  <si>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</si>
  <si>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</si>
  <si>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</si>
  <si>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</si>
  <si>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</si>
  <si>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</si>
  <si>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</si>
  <si>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</si>
  <si>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</si>
  <si>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</si>
  <si>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</si>
  <si>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</si>
  <si>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</si>
  <si>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</si>
  <si>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</si>
  <si>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</si>
  <si>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</si>
  <si>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</si>
  <si>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</si>
  <si>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</si>
  <si>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</si>
  <si>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</si>
  <si>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</si>
  <si>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</si>
  <si>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</si>
  <si>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</si>
  <si>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</si>
  <si>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</si>
  <si>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</si>
  <si>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</si>
  <si>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</si>
  <si>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</si>
  <si>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</si>
  <si>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</si>
  <si>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</si>
  <si>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</si>
  <si>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</si>
  <si>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</si>
  <si>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</si>
  <si>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</si>
  <si>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</si>
  <si>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</si>
  <si>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</si>
  <si>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</si>
  <si>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</si>
  <si>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</si>
  <si>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</si>
  <si>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</si>
  <si>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</si>
  <si>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</si>
  <si>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</si>
  <si>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</si>
  <si>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</si>
  <si>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</si>
  <si>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</si>
  <si>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</si>
  <si>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</si>
  <si>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</si>
  <si>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</si>
  <si>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</si>
  <si>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</si>
  <si>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</si>
  <si>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</si>
  <si>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</si>
  <si>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</si>
  <si>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</si>
  <si>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</si>
  <si>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</si>
  <si>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</si>
  <si>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</si>
  <si>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</si>
  <si>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</si>
  <si>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</si>
  <si>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</si>
  <si>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</si>
  <si>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</si>
  <si>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</si>
  <si>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</si>
  <si>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</si>
  <si>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</si>
  <si>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</si>
  <si>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</si>
  <si>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</si>
  <si>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</si>
  <si>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</si>
  <si>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</si>
  <si>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</si>
  <si>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</si>
  <si>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</si>
  <si>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</si>
  <si>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</si>
  <si>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</si>
  <si>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</si>
  <si>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</si>
  <si>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</si>
  <si>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</si>
  <si>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</si>
  <si>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</si>
  <si>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</si>
  <si>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</si>
  <si>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</si>
  <si>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</si>
  <si>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</si>
  <si>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</si>
  <si>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</si>
  <si>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</si>
  <si>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</si>
  <si>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</si>
  <si>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</si>
  <si>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</si>
  <si>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</si>
  <si>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</si>
  <si>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</si>
  <si>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</si>
  <si>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</si>
  <si>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</si>
  <si>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</si>
  <si>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</si>
  <si>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</si>
  <si>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</si>
  <si>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</si>
  <si>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</si>
  <si>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</si>
  <si>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</si>
  <si>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</si>
  <si>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</si>
  <si>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</si>
  <si>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</si>
  <si>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</si>
  <si>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</si>
  <si>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</si>
  <si>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</si>
  <si>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</si>
  <si>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</si>
  <si>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</si>
  <si>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</si>
  <si>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</si>
  <si>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</si>
  <si>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</si>
  <si>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</si>
  <si>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</si>
  <si>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</si>
  <si>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</si>
  <si>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</si>
  <si>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</si>
  <si>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</si>
  <si>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</si>
  <si>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</si>
  <si>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</si>
  <si>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</si>
  <si>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</si>
  <si>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</si>
  <si>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</si>
  <si>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</si>
  <si>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</si>
  <si>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</si>
  <si>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</si>
  <si>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</si>
  <si>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</si>
  <si>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</si>
  <si>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</si>
  <si>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</si>
  <si>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</si>
  <si>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</si>
  <si>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</si>
  <si>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</si>
  <si>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</si>
  <si>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</si>
  <si>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</si>
  <si>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</si>
  <si>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</si>
  <si>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</si>
  <si>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</si>
  <si>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</si>
  <si>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</si>
  <si>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</si>
  <si>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</si>
  <si>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</si>
  <si>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</si>
  <si>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</si>
  <si>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</si>
  <si>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</si>
  <si>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</si>
  <si>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</si>
  <si>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</si>
  <si>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</si>
  <si>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</si>
  <si>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</si>
  <si>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</si>
  <si>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</si>
  <si>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</si>
  <si>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</si>
  <si>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</si>
  <si>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</si>
  <si>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</si>
  <si>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</si>
  <si>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</si>
  <si>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</si>
  <si>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</si>
  <si>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</si>
  <si>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</si>
  <si>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</si>
  <si>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</si>
  <si>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</si>
  <si>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</si>
  <si>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</si>
  <si>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</si>
  <si>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</si>
  <si>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</si>
  <si>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</si>
  <si>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</si>
  <si>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</si>
  <si>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</si>
  <si>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</si>
  <si>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</si>
  <si>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</si>
  <si>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</si>
  <si>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</si>
  <si>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</si>
  <si>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</si>
  <si>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</si>
  <si>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</si>
  <si>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</si>
  <si>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</si>
  <si>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</si>
  <si>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</si>
  <si>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</si>
  <si>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</si>
  <si>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</si>
  <si>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</si>
  <si>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</si>
  <si>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</si>
  <si>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</si>
  <si>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</si>
  <si>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</si>
  <si>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</si>
  <si>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</si>
  <si>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</si>
  <si>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</si>
  <si>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</si>
  <si>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</si>
  <si>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</si>
  <si>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</si>
  <si>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</si>
  <si>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</si>
  <si>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</si>
  <si>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</si>
  <si>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</si>
  <si>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</si>
  <si>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</si>
  <si>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</si>
  <si>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</si>
  <si>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</si>
  <si>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</si>
  <si>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</si>
  <si>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</si>
  <si>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</si>
  <si>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</si>
  <si>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</si>
  <si>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</si>
  <si>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</si>
  <si>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</si>
  <si>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</si>
  <si>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</si>
  <si>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</si>
  <si>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</si>
  <si>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</si>
  <si>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</si>
  <si>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</si>
  <si>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</si>
  <si>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</si>
  <si>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</si>
  <si>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</si>
  <si>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</si>
  <si>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</si>
  <si>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</si>
  <si>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</si>
  <si>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</si>
  <si>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</si>
  <si>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</si>
  <si>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</si>
  <si>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</si>
  <si>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</si>
  <si>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</si>
  <si>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</si>
  <si>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</si>
  <si>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</si>
  <si>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</si>
  <si>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</si>
  <si>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</si>
  <si>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</si>
  <si>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</si>
  <si>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</si>
  <si>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</si>
  <si>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</si>
  <si>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</si>
  <si>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</si>
  <si>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</si>
  <si>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</si>
  <si>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</si>
  <si>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</si>
  <si>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</si>
  <si>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</si>
  <si>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</si>
  <si>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</si>
  <si>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</si>
  <si>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</si>
  <si>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</si>
  <si>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</si>
  <si>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</si>
  <si>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</si>
  <si>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</si>
  <si>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</si>
  <si>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</si>
  <si>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</si>
  <si>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</si>
  <si>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</si>
  <si>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</si>
  <si>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</si>
  <si>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</si>
  <si>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</si>
  <si>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</si>
  <si>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</si>
  <si>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</si>
  <si>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</si>
  <si>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</si>
  <si>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</si>
  <si>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</si>
  <si>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</si>
  <si>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</si>
  <si>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</si>
  <si>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</si>
  <si>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</si>
  <si>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</si>
  <si>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</si>
  <si>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</si>
  <si>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</si>
  <si>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</si>
  <si>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</si>
  <si>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</si>
  <si>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</si>
  <si>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</si>
  <si>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</si>
  <si>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</si>
  <si>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</si>
  <si>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</si>
  <si>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</si>
  <si>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</si>
  <si>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</si>
  <si>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</si>
  <si>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</si>
  <si>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</si>
  <si>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</si>
  <si>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</si>
  <si>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</si>
  <si>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</si>
  <si>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</si>
  <si>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</si>
  <si>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</si>
  <si>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</si>
  <si>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</si>
  <si>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</si>
  <si>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</si>
  <si>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</si>
  <si>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</si>
  <si>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</si>
  <si>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</si>
  <si>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</si>
  <si>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</si>
  <si>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</si>
  <si>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</si>
  <si>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</si>
  <si>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</si>
  <si>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</si>
  <si>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</si>
  <si>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</si>
  <si>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</si>
  <si>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</si>
  <si>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</si>
  <si>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</si>
  <si>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</si>
  <si>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</si>
  <si>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</si>
  <si>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</si>
  <si>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</si>
  <si>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</si>
  <si>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</si>
  <si>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</si>
  <si>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</si>
  <si>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</si>
  <si>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</si>
  <si>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</si>
  <si>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</si>
  <si>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</si>
  <si>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</si>
  <si>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</si>
  <si>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</si>
  <si>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</si>
  <si>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</si>
  <si>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</si>
  <si>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</si>
  <si>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</si>
  <si>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</si>
  <si>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</si>
  <si>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</si>
  <si>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</si>
  <si>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</si>
  <si>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</si>
  <si>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</si>
  <si>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</si>
  <si>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</si>
  <si>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</si>
  <si>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</si>
  <si>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</si>
  <si>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</si>
  <si>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</si>
  <si>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</si>
  <si>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</si>
  <si>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</si>
  <si>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</si>
  <si>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</si>
  <si>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</si>
  <si>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</si>
  <si>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</si>
  <si>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</si>
  <si>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</si>
  <si>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</si>
  <si>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</si>
  <si>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</si>
  <si>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</si>
  <si>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</si>
  <si>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</si>
  <si>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</si>
  <si>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</si>
  <si>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</si>
  <si>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</si>
  <si>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</si>
  <si>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</si>
  <si>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</si>
  <si>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</si>
  <si>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</si>
  <si>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</si>
  <si>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</si>
  <si>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</si>
  <si>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</si>
  <si>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</si>
  <si>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</si>
  <si>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</si>
  <si>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</si>
  <si>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</si>
  <si>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</si>
  <si>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</si>
  <si>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</si>
  <si>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</si>
  <si>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</si>
  <si>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</si>
  <si>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</si>
  <si>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</si>
  <si>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</si>
  <si>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</si>
  <si>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</si>
  <si>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</si>
  <si>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</si>
  <si>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</si>
  <si>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</si>
  <si>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</si>
  <si>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</si>
  <si>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</si>
  <si>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</si>
  <si>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</si>
  <si>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</si>
  <si>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</si>
  <si>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</si>
  <si>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</si>
  <si>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</si>
  <si>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</si>
  <si>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</si>
  <si>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</si>
  <si>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</si>
  <si>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</si>
  <si>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</si>
  <si>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</si>
  <si>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</si>
  <si>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</si>
  <si>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</si>
  <si>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</si>
  <si>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</si>
  <si>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</si>
  <si>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</si>
  <si>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</si>
  <si>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</si>
  <si>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</si>
  <si>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</si>
  <si>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</si>
  <si>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</si>
  <si>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</si>
  <si>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</si>
  <si>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</si>
  <si>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</si>
  <si>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</si>
  <si>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</si>
  <si>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</si>
  <si>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</si>
  <si>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</si>
  <si>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</si>
  <si>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</si>
  <si>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</si>
  <si>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</si>
  <si>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</si>
  <si>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</si>
  <si>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</si>
  <si>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</si>
  <si>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</si>
  <si>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</si>
  <si>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</si>
  <si>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</si>
  <si>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</si>
  <si>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</si>
  <si>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</si>
  <si>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</si>
  <si>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</si>
  <si>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</si>
  <si>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</si>
  <si>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</si>
  <si>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</si>
  <si>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</si>
  <si>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</si>
  <si>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</si>
  <si>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</si>
  <si>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</si>
  <si>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</si>
  <si>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</si>
  <si>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</si>
  <si>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</si>
  <si>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</si>
  <si>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</si>
  <si>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</si>
  <si>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</si>
  <si>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</si>
  <si>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</si>
  <si>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</si>
  <si>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</si>
  <si>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</si>
  <si>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</si>
  <si>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</si>
  <si>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</si>
  <si>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</si>
  <si>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</si>
  <si>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</si>
  <si>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</si>
  <si>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</si>
  <si>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</si>
  <si>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</si>
  <si>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</si>
  <si>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</si>
  <si>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</si>
  <si>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</si>
  <si>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</si>
  <si>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</si>
  <si>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</si>
  <si>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</si>
  <si>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</si>
  <si>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</si>
  <si>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</si>
  <si>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</si>
  <si>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</si>
  <si>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</si>
  <si>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</si>
  <si>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</si>
  <si>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</si>
  <si>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</si>
  <si>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</si>
  <si>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</si>
  <si>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</si>
  <si>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</si>
  <si>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</si>
  <si>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</si>
  <si>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</si>
  <si>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</si>
  <si>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</si>
  <si>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</si>
  <si>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</si>
  <si>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</si>
  <si>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</si>
  <si>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</si>
  <si>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</si>
  <si>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</si>
  <si>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</si>
  <si>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</si>
  <si>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</si>
  <si>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</si>
  <si>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</si>
  <si>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</si>
  <si>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</si>
  <si>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</si>
  <si>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</si>
  <si>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</si>
  <si>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</si>
  <si>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</si>
  <si>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</si>
  <si>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</si>
  <si>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</si>
  <si>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</si>
  <si>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</si>
  <si>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</si>
  <si>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</si>
  <si>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</si>
  <si>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</si>
  <si>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</si>
  <si>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</si>
  <si>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</si>
  <si>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</si>
  <si>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</si>
  <si>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</si>
  <si>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</si>
  <si>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</si>
  <si>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</si>
  <si>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</si>
  <si>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</si>
  <si>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</si>
  <si>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</si>
  <si>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</si>
  <si>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</si>
  <si>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</si>
  <si>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</si>
  <si>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</si>
  <si>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</si>
  <si>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</si>
  <si>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</si>
  <si>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</si>
  <si>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</si>
  <si>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</si>
  <si>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</si>
  <si>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</si>
  <si>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</si>
  <si>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</si>
  <si>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</si>
  <si>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</si>
  <si>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</si>
  <si>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</si>
  <si>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</si>
  <si>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</si>
  <si>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</si>
  <si>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</si>
  <si>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</si>
  <si>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</si>
  <si>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</si>
  <si>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</si>
  <si>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</si>
  <si>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</si>
  <si>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</si>
  <si>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</si>
  <si>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</si>
  <si>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</si>
  <si>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</si>
  <si>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</si>
  <si>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</si>
  <si>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</si>
  <si>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</si>
  <si>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</si>
  <si>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</si>
  <si>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</si>
  <si>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</si>
  <si>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</si>
  <si>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</si>
  <si>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</si>
  <si>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</si>
  <si>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</si>
  <si>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</si>
  <si>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</si>
  <si>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</si>
  <si>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</si>
  <si>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</si>
  <si>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</si>
  <si>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</si>
  <si>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</si>
  <si>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</si>
  <si>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</si>
  <si>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</si>
  <si>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</si>
  <si>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</si>
  <si>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</si>
  <si>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</si>
  <si>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</si>
  <si>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</si>
  <si>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</si>
  <si>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</si>
  <si>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</si>
  <si>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</si>
  <si>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</si>
  <si>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</si>
  <si>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</si>
  <si>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</si>
  <si>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</si>
  <si>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</si>
  <si>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</si>
  <si>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</si>
  <si>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</si>
  <si>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</si>
  <si>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</si>
  <si>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</si>
  <si>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</si>
  <si>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</si>
  <si>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</si>
  <si>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</si>
  <si>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</si>
  <si>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</si>
  <si>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</si>
  <si>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</si>
  <si>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</si>
  <si>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</si>
  <si>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</si>
  <si>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</si>
  <si>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</si>
  <si>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</si>
  <si>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</si>
  <si>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</si>
  <si>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</si>
  <si>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</si>
  <si>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</si>
  <si>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</si>
  <si>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</si>
  <si>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</si>
  <si>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</si>
  <si>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</si>
  <si>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</si>
  <si>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</si>
  <si>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</si>
  <si>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</si>
  <si>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</si>
  <si>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</si>
  <si>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</si>
  <si>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</si>
  <si>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</si>
  <si>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</si>
  <si>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</si>
  <si>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</si>
  <si>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</si>
  <si>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</si>
  <si>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</si>
  <si>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</si>
  <si>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</si>
  <si>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</si>
  <si>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</si>
  <si>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</si>
  <si>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</si>
  <si>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</si>
  <si>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</si>
  <si>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</si>
  <si>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</si>
  <si>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</si>
  <si>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</si>
  <si>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</si>
  <si>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</si>
  <si>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</si>
  <si>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</si>
  <si>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</si>
  <si>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</si>
  <si>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</si>
  <si>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</si>
  <si>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</si>
  <si>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</si>
  <si>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</si>
  <si>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</si>
  <si>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</si>
  <si>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</si>
  <si>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</si>
  <si>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</si>
  <si>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</si>
  <si>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</si>
  <si>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</si>
  <si>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</si>
  <si>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</si>
  <si>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</si>
  <si>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</si>
  <si>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</si>
  <si>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</si>
  <si>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</si>
  <si>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</si>
  <si>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</si>
  <si>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</si>
  <si>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</si>
  <si>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</si>
  <si>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</si>
  <si>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</si>
  <si>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</si>
  <si>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</si>
  <si>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</si>
  <si>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</si>
  <si>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</si>
  <si>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</si>
  <si>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</si>
  <si>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</si>
  <si>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</si>
  <si>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</si>
  <si>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</si>
  <si>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</si>
  <si>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</si>
  <si>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</si>
  <si>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</si>
  <si>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</si>
  <si>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</si>
  <si>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</si>
  <si>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</si>
  <si>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</si>
  <si>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</si>
  <si>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</si>
  <si>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</si>
  <si>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</si>
  <si>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</si>
  <si>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</si>
  <si>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</si>
  <si>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</si>
  <si>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</si>
  <si>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</si>
  <si>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</si>
  <si>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</si>
  <si>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</si>
  <si>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</si>
  <si>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</si>
  <si>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</si>
  <si>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</si>
  <si>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</si>
  <si>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</si>
  <si>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</si>
  <si>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</si>
  <si>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</si>
  <si>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</si>
  <si>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</si>
  <si>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</si>
  <si>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</si>
  <si>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</si>
  <si>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</si>
  <si>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</si>
  <si>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</si>
  <si>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</si>
  <si>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</si>
  <si>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</si>
  <si>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</si>
  <si>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</si>
  <si>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</si>
  <si>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</si>
  <si>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</si>
  <si>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</si>
  <si>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</si>
  <si>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</si>
  <si>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</si>
  <si>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</si>
  <si>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</si>
  <si>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</si>
  <si>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</si>
  <si>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</si>
  <si>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</si>
  <si>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</si>
  <si>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</si>
  <si>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</si>
  <si>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</si>
  <si>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</si>
  <si>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</si>
  <si>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</si>
  <si>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</si>
  <si>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</si>
  <si>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</si>
  <si>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</si>
  <si>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</si>
  <si>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</si>
  <si>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</si>
  <si>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</si>
  <si>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</si>
  <si>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</si>
  <si>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</si>
  <si>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</si>
  <si>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</si>
  <si>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</si>
  <si>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</si>
  <si>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</si>
  <si>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</si>
  <si>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</si>
  <si>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</si>
  <si>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</si>
  <si>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</si>
  <si>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</si>
  <si>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</si>
  <si>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</si>
  <si>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</si>
  <si>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</si>
  <si>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</si>
  <si>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</si>
  <si>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</si>
  <si>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</si>
  <si>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</si>
  <si>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</si>
  <si>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</si>
  <si>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</si>
  <si>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</si>
  <si>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</si>
  <si>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</si>
  <si>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</si>
  <si>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</si>
  <si>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</si>
  <si>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</si>
  <si>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</si>
  <si>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</si>
  <si>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</si>
  <si>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</si>
  <si>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</si>
  <si>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</si>
  <si>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</si>
  <si>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</si>
  <si>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</si>
  <si>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</si>
  <si>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</si>
  <si>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</si>
  <si>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</si>
  <si>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</si>
  <si>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</si>
  <si>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</si>
  <si>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</si>
  <si>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</si>
  <si>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</si>
  <si>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</si>
  <si>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</si>
  <si>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</si>
  <si>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</si>
  <si>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</si>
  <si>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</si>
  <si>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</si>
  <si>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</si>
  <si>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</si>
  <si>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</si>
  <si>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</si>
  <si>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</si>
  <si>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</si>
  <si>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</si>
  <si>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</si>
  <si>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</si>
  <si>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</si>
  <si>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</si>
  <si>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</si>
  <si>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</si>
  <si>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</si>
  <si>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</si>
  <si>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</si>
  <si>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</si>
  <si>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</si>
  <si>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</si>
  <si>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</si>
  <si>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</si>
  <si>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</si>
  <si>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</si>
  <si>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</si>
  <si>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</si>
  <si>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</si>
  <si>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</si>
  <si>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</si>
  <si>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</si>
  <si>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</si>
  <si>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</si>
  <si>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</si>
  <si>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</si>
  <si>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</si>
  <si>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</si>
  <si>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</si>
  <si>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</si>
  <si>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</si>
  <si>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</si>
  <si>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</si>
  <si>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</si>
  <si>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</si>
  <si>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</si>
  <si>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</si>
  <si>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</si>
  <si>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</si>
  <si>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</si>
  <si>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</si>
  <si>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</si>
  <si>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</si>
  <si>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</si>
  <si>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</si>
  <si>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</si>
  <si>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</si>
  <si>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</si>
  <si>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</si>
  <si>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</si>
  <si>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</si>
  <si>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</si>
  <si>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</si>
  <si>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</si>
  <si>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</si>
  <si>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</si>
  <si>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</si>
  <si>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</si>
  <si>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</si>
  <si>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</si>
  <si>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</si>
  <si>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</si>
  <si>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</si>
  <si>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</si>
  <si>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</si>
  <si>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</si>
  <si>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</si>
  <si>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</si>
  <si>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</si>
  <si>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</si>
  <si>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</si>
  <si>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</si>
  <si>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</si>
  <si>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</si>
  <si>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</si>
  <si>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</si>
  <si>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</si>
  <si>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</si>
  <si>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</si>
  <si>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</si>
  <si>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</si>
  <si>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</si>
  <si>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</si>
  <si>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</si>
  <si>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</si>
  <si>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</si>
  <si>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</si>
  <si>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</si>
  <si>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</si>
  <si>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</si>
  <si>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</si>
  <si>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</si>
  <si>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</si>
  <si>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</si>
  <si>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</si>
  <si>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</si>
  <si>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</si>
  <si>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</si>
  <si>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</si>
  <si>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</si>
  <si>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</si>
  <si>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</si>
  <si>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</si>
  <si>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</si>
  <si>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</si>
  <si>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</si>
  <si>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</si>
  <si>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</si>
  <si>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</si>
  <si>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</si>
  <si>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</si>
  <si>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</si>
  <si>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</si>
  <si>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</si>
  <si>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</si>
  <si>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</si>
  <si>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</si>
  <si>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</si>
  <si>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</si>
  <si>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</si>
  <si>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</si>
  <si>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</si>
  <si>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</si>
  <si>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</si>
  <si>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</si>
  <si>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</si>
  <si>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</si>
  <si>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</si>
  <si>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</si>
  <si>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</si>
  <si>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</si>
  <si>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</si>
  <si>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</si>
  <si>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</si>
  <si>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</si>
  <si>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</si>
  <si>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</si>
  <si>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</si>
  <si>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</si>
  <si>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</si>
  <si>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</si>
  <si>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</si>
  <si>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</si>
  <si>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</si>
  <si>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</si>
  <si>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</si>
  <si>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</si>
  <si>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</si>
  <si>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</si>
  <si>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</si>
  <si>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</si>
  <si>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</si>
  <si>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</si>
  <si>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</si>
  <si>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</si>
  <si>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</si>
  <si>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</si>
  <si>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</si>
  <si>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</si>
  <si>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</si>
  <si>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</si>
  <si>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</si>
  <si>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</si>
  <si>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</si>
  <si>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</si>
  <si>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</si>
  <si>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</si>
  <si>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</si>
  <si>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</si>
  <si>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</si>
  <si>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</si>
  <si>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</si>
  <si>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</si>
  <si>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</si>
  <si>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</si>
  <si>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</si>
  <si>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</si>
  <si>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</si>
  <si>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</si>
  <si>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</si>
  <si>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</si>
  <si>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</si>
  <si>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</si>
  <si>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</si>
  <si>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</si>
  <si>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</si>
  <si>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</si>
  <si>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</si>
  <si>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</si>
  <si>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</si>
  <si>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</si>
  <si>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</si>
  <si>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</si>
  <si>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</si>
  <si>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</si>
  <si>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</si>
  <si>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</si>
  <si>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</si>
  <si>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</si>
  <si>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</si>
  <si>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</si>
  <si>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</si>
  <si>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</si>
  <si>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</si>
  <si>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</si>
  <si>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</si>
  <si>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</si>
  <si>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</si>
  <si>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</si>
  <si>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</si>
  <si>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</si>
  <si>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</si>
  <si>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</si>
  <si>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</si>
  <si>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</si>
  <si>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</si>
  <si>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</si>
  <si>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</si>
  <si>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</si>
  <si>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</si>
  <si>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</si>
  <si>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</si>
  <si>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</si>
  <si>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</si>
  <si>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</si>
  <si>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</si>
  <si>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</si>
  <si>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</si>
  <si>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</si>
  <si>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</si>
  <si>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</si>
  <si>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</si>
  <si>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</si>
  <si>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</si>
  <si>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</si>
  <si>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</si>
  <si>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</si>
  <si>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</si>
  <si>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</si>
  <si>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</si>
  <si>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</si>
  <si>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</si>
  <si>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</si>
  <si>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</si>
  <si>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</si>
  <si>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</si>
  <si>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</si>
  <si>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</si>
  <si>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</si>
  <si>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</si>
  <si>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</si>
  <si>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</si>
  <si>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</si>
  <si>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</si>
  <si>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</si>
  <si>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</si>
  <si>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</si>
  <si>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</si>
  <si>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</si>
  <si>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</si>
  <si>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</si>
  <si>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</si>
  <si>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</si>
  <si>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</si>
  <si>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</si>
  <si>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</si>
  <si>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</si>
  <si>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</si>
  <si>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</si>
  <si>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</si>
  <si>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</si>
  <si>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</si>
  <si>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</si>
  <si>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</si>
  <si>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</si>
  <si>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</si>
  <si>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</si>
  <si>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</si>
  <si>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</si>
  <si>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</si>
  <si>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</si>
  <si>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</si>
  <si>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</si>
  <si>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</si>
  <si>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</si>
  <si>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</si>
  <si>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</si>
  <si>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</si>
  <si>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</si>
  <si>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</si>
  <si>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</si>
  <si>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</si>
  <si>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</si>
  <si>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</si>
  <si>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</si>
  <si>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</si>
  <si>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</si>
  <si>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</si>
  <si>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</si>
  <si>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</si>
  <si>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</si>
  <si>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</si>
  <si>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</si>
  <si>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</si>
  <si>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</si>
  <si>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</si>
  <si>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</si>
  <si>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</si>
  <si>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</si>
  <si>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</si>
  <si>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</si>
  <si>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</si>
  <si>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</si>
  <si>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</si>
  <si>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</si>
  <si>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</si>
  <si>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</si>
  <si>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</si>
  <si>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</si>
  <si>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</si>
  <si>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</si>
  <si>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</si>
  <si>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</si>
  <si>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</si>
  <si>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</si>
  <si>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</si>
  <si>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</si>
  <si>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</si>
  <si>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</si>
  <si>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</si>
  <si>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</si>
  <si>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</si>
  <si>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</si>
  <si>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</si>
  <si>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</si>
  <si>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</si>
  <si>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</si>
  <si>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</si>
  <si>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</si>
  <si>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</si>
  <si>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</si>
  <si>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</si>
  <si>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</si>
  <si>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</si>
  <si>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</si>
  <si>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</si>
  <si>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</si>
  <si>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</si>
  <si>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</si>
  <si>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</si>
  <si>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</si>
  <si>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</si>
  <si>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</si>
  <si>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</si>
  <si>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</si>
  <si>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</si>
  <si>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</si>
  <si>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</si>
  <si>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</si>
  <si>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</si>
  <si>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</si>
  <si>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</si>
  <si>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</si>
  <si>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</si>
  <si>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</si>
  <si>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</si>
  <si>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</si>
  <si>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</si>
  <si>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</si>
  <si>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</si>
  <si>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</si>
  <si>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</si>
  <si>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</si>
  <si>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</si>
  <si>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</si>
  <si>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</si>
  <si>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</si>
  <si>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</si>
  <si>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</si>
  <si>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</si>
  <si>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</si>
  <si>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</si>
  <si>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</si>
  <si>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</si>
  <si>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</si>
  <si>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</si>
  <si>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</si>
  <si>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</si>
  <si>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</si>
  <si>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</si>
  <si>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</si>
  <si>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</si>
  <si>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</si>
  <si>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</si>
  <si>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</si>
  <si>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</si>
  <si>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</si>
  <si>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</si>
  <si>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</si>
  <si>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</si>
  <si>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</si>
  <si>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</si>
  <si>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</si>
  <si>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</si>
  <si>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</si>
  <si>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</si>
  <si>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</si>
  <si>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</si>
  <si>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</si>
  <si>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</si>
  <si>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</si>
  <si>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</si>
  <si>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</si>
  <si>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</si>
  <si>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</si>
  <si>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</si>
  <si>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</si>
  <si>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</si>
  <si>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</si>
  <si>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</si>
  <si>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</si>
  <si>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</si>
  <si>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</si>
  <si>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</si>
  <si>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</si>
  <si>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</si>
  <si>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</si>
  <si>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</si>
  <si>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</si>
  <si>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</si>
  <si>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</si>
  <si>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</si>
  <si>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</si>
  <si>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</si>
  <si>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</si>
  <si>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</si>
  <si>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</si>
  <si>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</si>
  <si>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</si>
  <si>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</si>
  <si>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</si>
  <si>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</si>
  <si>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</si>
  <si>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</si>
  <si>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</si>
  <si>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</si>
  <si>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</si>
  <si>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</si>
  <si>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</si>
  <si>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</si>
  <si>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</si>
  <si>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</si>
  <si>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</si>
  <si>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</si>
  <si>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</si>
  <si>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</si>
  <si>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</si>
  <si>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</si>
  <si>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</si>
  <si>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</si>
  <si>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</si>
  <si>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</si>
  <si>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</si>
  <si>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</si>
  <si>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</si>
  <si>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</si>
  <si>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</si>
  <si>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</si>
  <si>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</si>
  <si>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</si>
  <si>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</si>
  <si>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</si>
  <si>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</si>
  <si>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</si>
  <si>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</si>
  <si>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</si>
  <si>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</si>
  <si>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</si>
  <si>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</si>
  <si>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</si>
  <si>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</si>
  <si>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</si>
  <si>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</si>
  <si>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</si>
  <si>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</si>
  <si>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</si>
  <si>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</si>
  <si>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</si>
  <si>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</si>
  <si>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</si>
  <si>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</si>
  <si>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</si>
  <si>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</si>
  <si>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</si>
  <si>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</si>
  <si>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</si>
  <si>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</si>
  <si>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</si>
  <si>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</si>
  <si>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</si>
  <si>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</si>
  <si>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</si>
  <si>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</si>
  <si>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</si>
  <si>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</si>
  <si>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</si>
  <si>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</si>
  <si>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</si>
  <si>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</si>
  <si>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</si>
  <si>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</si>
  <si>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</si>
  <si>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</si>
  <si>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</si>
  <si>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</si>
  <si>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</si>
  <si>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</si>
  <si>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</si>
  <si>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</si>
  <si>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</si>
  <si>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</si>
  <si>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</si>
  <si>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</si>
  <si>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</si>
  <si>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</si>
  <si>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</si>
  <si>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</si>
  <si>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</si>
  <si>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</si>
  <si>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</si>
  <si>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</si>
  <si>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</si>
  <si>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</si>
  <si>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</si>
  <si>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</si>
  <si>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</si>
  <si>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</si>
  <si>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</si>
  <si>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</si>
  <si>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</si>
  <si>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</si>
  <si>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</si>
  <si>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</si>
  <si>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</si>
  <si>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</si>
  <si>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</si>
  <si>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</si>
  <si>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</si>
  <si>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</si>
  <si>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</si>
  <si>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</si>
  <si>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</si>
  <si>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</si>
  <si>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</si>
  <si>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</si>
  <si>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</si>
  <si>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</si>
  <si>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</si>
  <si>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</si>
  <si>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</si>
  <si>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</si>
  <si>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</si>
  <si>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</si>
  <si>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</si>
  <si>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</si>
  <si>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</si>
  <si>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</si>
  <si>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</si>
  <si>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</si>
  <si>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</si>
  <si>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</si>
  <si>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</si>
  <si>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</si>
  <si>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</si>
  <si>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</si>
  <si>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</si>
  <si>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</si>
  <si>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</si>
  <si>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</si>
  <si>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</si>
  <si>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</si>
  <si>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</si>
  <si>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</si>
  <si>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</si>
  <si>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</si>
  <si>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</si>
  <si>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</si>
  <si>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</si>
  <si>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</si>
  <si>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</si>
  <si>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</si>
  <si>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</si>
  <si>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</si>
  <si>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</si>
  <si>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</si>
  <si>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</si>
  <si>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</si>
  <si>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</si>
  <si>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</si>
  <si>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</si>
  <si>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</si>
  <si>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</si>
  <si>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</si>
  <si>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</si>
  <si>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</si>
  <si>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</si>
  <si>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</si>
  <si>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</si>
  <si>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</si>
  <si>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</si>
  <si>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</si>
  <si>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</si>
  <si>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</si>
  <si>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</si>
  <si>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</si>
  <si>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</si>
  <si>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</si>
  <si>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</si>
  <si>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</si>
  <si>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</si>
  <si>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</si>
  <si>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</si>
  <si>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</si>
  <si>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</si>
  <si>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</si>
  <si>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</si>
  <si>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</si>
  <si>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</si>
  <si>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</si>
  <si>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</si>
  <si>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</si>
  <si>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</si>
  <si>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</si>
  <si>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</si>
  <si>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</si>
  <si>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</si>
  <si>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</si>
  <si>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</si>
  <si>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</si>
  <si>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</si>
  <si>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</si>
  <si>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</si>
  <si>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</si>
  <si>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</si>
  <si>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</si>
  <si>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</si>
  <si>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</si>
  <si>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</si>
  <si>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</si>
  <si>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</si>
  <si>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</si>
  <si>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</si>
  <si>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</si>
  <si>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</si>
  <si>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</si>
  <si>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</si>
  <si>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</si>
  <si>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</si>
  <si>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</si>
  <si>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</si>
  <si>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</si>
  <si>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</si>
  <si>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</si>
  <si>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</si>
  <si>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</si>
  <si>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</si>
  <si>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</si>
  <si>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</si>
  <si>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</si>
  <si>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</si>
  <si>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</si>
  <si>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</si>
  <si>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</si>
  <si>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</si>
  <si>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</si>
  <si>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</si>
  <si>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</si>
  <si>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</si>
  <si>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</si>
  <si>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</si>
  <si>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</si>
  <si>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</si>
  <si>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</si>
  <si>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</si>
  <si>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</si>
  <si>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</si>
  <si>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</si>
  <si>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</si>
  <si>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</si>
  <si>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</si>
  <si>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</si>
  <si>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</si>
  <si>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</si>
  <si>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</si>
  <si>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</si>
  <si>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</si>
  <si>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</si>
  <si>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</si>
  <si>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</si>
  <si>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</si>
  <si>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</si>
  <si>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</si>
  <si>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</si>
  <si>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</si>
  <si>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</si>
  <si>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</si>
  <si>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</si>
  <si>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</si>
  <si>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</si>
  <si>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</si>
  <si>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</si>
  <si>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</si>
  <si>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</si>
  <si>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</si>
  <si>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</si>
  <si>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</si>
  <si>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</si>
  <si>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</si>
  <si>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</si>
  <si>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</si>
  <si>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</si>
  <si>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</si>
  <si>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</si>
  <si>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</si>
  <si>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</si>
  <si>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</si>
  <si>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</si>
  <si>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</si>
  <si>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</si>
  <si>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</si>
  <si>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</si>
  <si>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</si>
  <si>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</si>
  <si>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</si>
  <si>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</si>
  <si>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</si>
  <si>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</si>
  <si>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</si>
  <si>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</si>
  <si>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</si>
  <si>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</si>
  <si>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</si>
  <si>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</si>
  <si>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</si>
  <si>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</si>
  <si>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</si>
  <si>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</si>
  <si>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</si>
  <si>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</si>
  <si>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</si>
  <si>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</si>
  <si>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</si>
  <si>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</si>
  <si>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</si>
  <si>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</si>
  <si>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</si>
  <si>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</si>
  <si>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</si>
  <si>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</si>
  <si>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</si>
  <si>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</si>
  <si>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</si>
  <si>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</si>
  <si>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</si>
  <si>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</si>
  <si>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</si>
  <si>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</si>
  <si>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</si>
  <si>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</si>
  <si>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</si>
  <si>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</si>
  <si>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</si>
  <si>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</si>
  <si>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</si>
  <si>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</si>
  <si>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</si>
  <si>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</si>
  <si>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</si>
  <si>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</si>
  <si>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</si>
  <si>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</si>
  <si>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</si>
  <si>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</si>
  <si>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</si>
  <si>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</si>
  <si>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</si>
  <si>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</si>
  <si>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</si>
  <si>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</si>
  <si>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</si>
  <si>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</si>
  <si>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</si>
  <si>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</si>
  <si>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</si>
  <si>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</si>
  <si>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</si>
  <si>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</si>
  <si>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</si>
  <si>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</si>
  <si>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</si>
  <si>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</si>
  <si>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</si>
  <si>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</si>
  <si>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</si>
  <si>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</si>
  <si>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</si>
  <si>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</si>
  <si>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</si>
  <si>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</si>
  <si>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</si>
  <si>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</si>
  <si>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</si>
  <si>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</si>
  <si>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</si>
  <si>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</si>
  <si>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</si>
  <si>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</si>
  <si>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</si>
  <si>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</si>
  <si>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</si>
  <si>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</si>
  <si>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</si>
  <si>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</si>
  <si>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</si>
  <si>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</si>
  <si>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</si>
  <si>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</si>
  <si>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</si>
  <si>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</si>
  <si>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</si>
  <si>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</si>
  <si>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</si>
  <si>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</si>
  <si>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</si>
  <si>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</si>
  <si>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</si>
  <si>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</si>
  <si>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</si>
  <si>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</si>
  <si>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</si>
  <si>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</si>
  <si>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</si>
  <si>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</si>
  <si>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</si>
  <si>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</si>
  <si>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</si>
  <si>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</si>
  <si>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</si>
  <si>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</si>
  <si>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</si>
  <si>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</si>
  <si>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</si>
  <si>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</si>
  <si>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</si>
  <si>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</si>
  <si>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</si>
  <si>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</si>
  <si>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</si>
  <si>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</si>
  <si>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</si>
  <si>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</si>
  <si>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</si>
  <si>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</si>
  <si>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</si>
  <si>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</si>
  <si>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</si>
  <si>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</si>
  <si>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</si>
  <si>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</si>
  <si>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</si>
  <si>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</si>
  <si>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</si>
  <si>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</si>
  <si>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</si>
  <si>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</si>
  <si>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</si>
  <si>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</si>
  <si>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</si>
  <si>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</si>
  <si>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</si>
  <si>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</si>
  <si>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</si>
  <si>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</si>
  <si>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</si>
  <si>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</si>
  <si>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</si>
  <si>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</si>
  <si>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</si>
  <si>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</si>
  <si>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</si>
  <si>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</si>
  <si>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</si>
  <si>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</si>
  <si>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</si>
  <si>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</si>
  <si>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</si>
  <si>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</si>
  <si>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</si>
  <si>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</si>
  <si>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</si>
  <si>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</si>
  <si>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</si>
  <si>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</si>
  <si>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</si>
  <si>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</si>
  <si>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</si>
  <si>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</si>
  <si>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</si>
  <si>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</si>
  <si>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</si>
  <si>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</si>
  <si>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</si>
  <si>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</si>
  <si>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</si>
  <si>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</si>
  <si>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</si>
  <si>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</si>
  <si>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</si>
  <si>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</si>
  <si>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</si>
  <si>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</si>
  <si>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</si>
  <si>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</si>
  <si>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</si>
  <si>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</si>
  <si>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</si>
  <si>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</si>
  <si>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</si>
  <si>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</si>
  <si>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</si>
  <si>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</si>
  <si>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</si>
  <si>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</si>
  <si>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</si>
  <si>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</si>
  <si>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</si>
  <si>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</si>
  <si>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</si>
  <si>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</si>
  <si>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</si>
  <si>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</si>
  <si>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</si>
  <si>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</si>
  <si>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</si>
  <si>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</si>
  <si>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</si>
  <si>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</si>
  <si>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</si>
  <si>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</si>
  <si>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</si>
  <si>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</si>
  <si>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</si>
  <si>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</si>
  <si>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</si>
  <si>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</si>
  <si>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</si>
  <si>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</si>
  <si>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</si>
  <si>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</si>
  <si>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</si>
  <si>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</si>
  <si>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</si>
  <si>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</si>
  <si>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</si>
  <si>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</si>
  <si>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</si>
  <si>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</si>
  <si>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</si>
  <si>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</si>
  <si>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</si>
  <si>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</si>
  <si>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</si>
  <si>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</si>
  <si>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</si>
  <si>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</si>
  <si>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</si>
  <si>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</si>
  <si>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</si>
  <si>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</si>
  <si>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</si>
  <si>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</si>
  <si>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</si>
  <si>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</si>
  <si>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</si>
  <si>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</si>
  <si>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</si>
  <si>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</si>
  <si>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</si>
  <si>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</si>
  <si>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</si>
  <si>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</si>
  <si>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</si>
  <si>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</si>
  <si>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</si>
  <si>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</si>
  <si>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</si>
  <si>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</si>
  <si>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</si>
  <si>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</si>
  <si>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</si>
  <si>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</si>
  <si>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</si>
  <si>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</si>
  <si>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</si>
  <si>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</si>
  <si>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</si>
  <si>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</si>
  <si>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</si>
  <si>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</si>
  <si>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</si>
  <si>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</si>
  <si>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</si>
  <si>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</si>
  <si>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</si>
  <si>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</si>
  <si>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</si>
  <si>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</si>
  <si>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</si>
  <si>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</si>
  <si>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</si>
  <si>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</si>
  <si>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</si>
  <si>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</si>
  <si>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</si>
  <si>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</si>
  <si>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</si>
  <si>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</si>
  <si>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</si>
  <si>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</si>
  <si>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</si>
  <si>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</si>
  <si>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</si>
  <si>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</si>
  <si>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</si>
  <si>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</si>
  <si>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</si>
  <si>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</si>
  <si>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</si>
  <si>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</si>
  <si>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</si>
  <si>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</si>
  <si>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</si>
  <si>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</si>
  <si>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</si>
  <si>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</si>
  <si>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</si>
  <si>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</si>
  <si>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</si>
  <si>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</si>
  <si>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</si>
  <si>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</si>
  <si>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</si>
  <si>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</si>
  <si>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</si>
  <si>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</si>
  <si>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</si>
  <si>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</si>
  <si>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</si>
  <si>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</si>
  <si>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</si>
  <si>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</si>
  <si>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</si>
  <si>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</si>
  <si>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</si>
  <si>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</si>
  <si>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</si>
  <si>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</si>
  <si>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</si>
  <si>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</si>
  <si>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</si>
  <si>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</si>
  <si>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</si>
  <si>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</si>
  <si>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</si>
  <si>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</si>
  <si>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</si>
  <si>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</si>
  <si>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</si>
  <si>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</si>
  <si>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</si>
  <si>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</si>
  <si>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</si>
  <si>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</si>
  <si>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</si>
  <si>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</si>
  <si>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</si>
  <si>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</si>
  <si>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</si>
  <si>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</si>
  <si>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</si>
  <si>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</si>
  <si>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</si>
  <si>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</si>
  <si>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</si>
  <si>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</si>
  <si>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</si>
  <si>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</si>
  <si>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</si>
  <si>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</si>
  <si>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</si>
  <si>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</si>
  <si>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</si>
  <si>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</si>
  <si>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</si>
  <si>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</si>
  <si>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</si>
  <si>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</si>
  <si>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</si>
  <si>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</si>
  <si>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</si>
  <si>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</si>
  <si>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</si>
  <si>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</si>
  <si>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</si>
  <si>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</si>
  <si>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</si>
  <si>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</si>
  <si>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</si>
  <si>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</si>
  <si>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</si>
  <si>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</si>
  <si>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</si>
  <si>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</si>
  <si>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</si>
  <si>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</si>
  <si>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</si>
  <si>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</si>
  <si>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</si>
  <si>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</si>
  <si>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</si>
  <si>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</si>
  <si>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</si>
  <si>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</si>
  <si>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</si>
  <si>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</si>
  <si>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</si>
  <si>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</si>
  <si>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</si>
  <si>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</si>
  <si>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</si>
  <si>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</si>
  <si>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</si>
  <si>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</si>
  <si>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</si>
  <si>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</si>
  <si>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</si>
  <si>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</si>
  <si>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</si>
  <si>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</si>
  <si>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</si>
  <si>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</si>
  <si>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</si>
  <si>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</si>
  <si>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</si>
  <si>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</si>
  <si>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</si>
  <si>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</si>
  <si>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</si>
  <si>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</si>
  <si>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</si>
  <si>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</si>
  <si>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</si>
  <si>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</si>
  <si>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</si>
  <si>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</si>
  <si>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</si>
  <si>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</si>
  <si>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</si>
  <si>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</si>
  <si>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</si>
  <si>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</si>
  <si>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</si>
  <si>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</si>
  <si>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</si>
  <si>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</si>
  <si>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</si>
  <si>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</si>
  <si>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</si>
  <si>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</si>
  <si>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</si>
  <si>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</si>
  <si>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</si>
  <si>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</si>
  <si>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</si>
  <si>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</si>
  <si>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</si>
  <si>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</si>
  <si>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</si>
  <si>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</si>
  <si>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</si>
  <si>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</si>
  <si>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</si>
  <si>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</si>
  <si>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</si>
  <si>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</si>
  <si>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</si>
  <si>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</si>
  <si>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</si>
  <si>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</si>
  <si>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</si>
  <si>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</si>
  <si>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</si>
  <si>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</si>
  <si>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</si>
  <si>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</si>
  <si>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</si>
  <si>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</si>
  <si>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</si>
  <si>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</si>
  <si>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</si>
  <si>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</si>
  <si>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</si>
  <si>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</si>
  <si>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</si>
  <si>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</si>
  <si>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</si>
  <si>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</si>
  <si>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</si>
  <si>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</si>
  <si>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</si>
  <si>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</si>
  <si>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</si>
  <si>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</si>
  <si>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</si>
  <si>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</si>
  <si>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</si>
  <si>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</si>
  <si>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</si>
  <si>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</si>
  <si>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</si>
  <si>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</si>
  <si>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</si>
  <si>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</si>
  <si>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</si>
  <si>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</si>
  <si>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</si>
  <si>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</si>
  <si>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</si>
  <si>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</si>
  <si>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</si>
  <si>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</si>
  <si>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</si>
  <si>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</si>
  <si>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</si>
  <si>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</si>
  <si>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</si>
  <si>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</si>
  <si>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</si>
  <si>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</si>
  <si>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</si>
  <si>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</si>
  <si>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</si>
  <si>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</si>
  <si>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</si>
  <si>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</si>
  <si>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</si>
  <si>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</si>
  <si>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</si>
  <si>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</si>
  <si>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</si>
  <si>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</si>
  <si>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</si>
  <si>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</si>
  <si>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</si>
  <si>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</si>
  <si>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</si>
  <si>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</si>
  <si>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</si>
  <si>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</si>
  <si>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</si>
  <si>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</si>
  <si>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</si>
  <si>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</si>
  <si>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</si>
  <si>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</si>
  <si>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</si>
  <si>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</si>
  <si>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</si>
  <si>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</si>
  <si>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</si>
  <si>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</si>
  <si>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</si>
  <si>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</si>
  <si>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</si>
  <si>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</si>
  <si>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</si>
  <si>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</si>
  <si>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</si>
  <si>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</si>
  <si>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</si>
  <si>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</si>
  <si>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</si>
  <si>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</si>
  <si>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</si>
  <si>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</si>
  <si>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</si>
  <si>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</si>
  <si>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</si>
  <si>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</si>
  <si>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</si>
  <si>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</si>
  <si>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</si>
  <si>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</si>
  <si>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</si>
  <si>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</si>
  <si>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</si>
  <si>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</si>
  <si>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</si>
  <si>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</si>
  <si>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</si>
  <si>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</si>
  <si>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</si>
  <si>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</si>
  <si>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</si>
  <si>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</si>
  <si>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</si>
  <si>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</si>
  <si>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</si>
  <si>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</si>
  <si>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</si>
  <si>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</si>
  <si>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</si>
  <si>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</si>
  <si>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</si>
  <si>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</si>
  <si>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</si>
  <si>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</si>
  <si>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</si>
  <si>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</si>
  <si>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</si>
  <si>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</si>
  <si>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</si>
  <si>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</si>
  <si>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</si>
  <si>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</si>
  <si>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</si>
  <si>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</si>
  <si>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</si>
  <si>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</si>
  <si>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</si>
  <si>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</si>
  <si>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</si>
  <si>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</si>
  <si>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</si>
  <si>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</si>
  <si>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</si>
  <si>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</si>
  <si>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</si>
  <si>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</si>
  <si>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</si>
  <si>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</si>
  <si>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</si>
  <si>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</si>
  <si>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</si>
  <si>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</si>
  <si>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</si>
  <si>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</si>
  <si>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</si>
  <si>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</si>
  <si>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</si>
  <si>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</si>
  <si>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</si>
  <si>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</si>
  <si>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</si>
  <si>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</si>
  <si>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</si>
  <si>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</si>
  <si>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</si>
  <si>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</si>
  <si>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</si>
  <si>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</si>
  <si>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</si>
  <si>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</si>
  <si>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</si>
  <si>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</si>
  <si>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</si>
  <si>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</si>
  <si>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</si>
  <si>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</si>
  <si>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</si>
  <si>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</si>
  <si>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</si>
  <si>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</si>
  <si>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</si>
  <si>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</si>
  <si>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</si>
  <si>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</si>
  <si>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</si>
  <si>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</si>
  <si>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</si>
  <si>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</si>
  <si>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</si>
  <si>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</si>
  <si>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</si>
  <si>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</si>
  <si>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</si>
  <si>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</si>
  <si>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</si>
  <si>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</si>
  <si>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</si>
  <si>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</si>
  <si>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</si>
  <si>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</si>
  <si>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</si>
  <si>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</si>
  <si>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</si>
  <si>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</si>
  <si>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</si>
  <si>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</si>
  <si>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</si>
  <si>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</si>
  <si>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</si>
  <si>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</si>
  <si>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</si>
  <si>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</si>
  <si>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</si>
  <si>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</si>
  <si>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</si>
  <si>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</si>
  <si>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</si>
  <si>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</si>
  <si>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</si>
  <si>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</si>
  <si>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</si>
  <si>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</si>
  <si>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</si>
  <si>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</si>
  <si>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</si>
  <si>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</si>
  <si>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</si>
  <si>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</si>
  <si>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</si>
  <si>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</si>
  <si>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</si>
  <si>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</si>
  <si>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</si>
  <si>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</si>
  <si>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</si>
  <si>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</si>
  <si>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</si>
  <si>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</si>
  <si>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</si>
  <si>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</si>
  <si>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</si>
  <si>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</si>
  <si>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</si>
  <si>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</si>
  <si>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</si>
  <si>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</si>
  <si>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</si>
  <si>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</si>
  <si>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</si>
  <si>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</si>
  <si>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</si>
  <si>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</si>
  <si>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</si>
  <si>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</si>
  <si>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</si>
  <si>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</si>
  <si>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</si>
  <si>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</si>
  <si>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</si>
  <si>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</si>
  <si>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</si>
  <si>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</si>
  <si>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</si>
  <si>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</si>
  <si>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</si>
  <si>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</si>
  <si>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</si>
  <si>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</si>
  <si>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</si>
  <si>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</si>
  <si>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</si>
  <si>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</si>
  <si>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</si>
  <si>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</si>
  <si>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</si>
  <si>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</si>
  <si>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</si>
  <si>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</si>
  <si>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</si>
  <si>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</si>
  <si>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</si>
  <si>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</si>
  <si>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</si>
  <si>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</si>
  <si>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</si>
  <si>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</si>
  <si>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</si>
  <si>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</si>
  <si>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</si>
  <si>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</si>
  <si>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</si>
  <si>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</si>
  <si>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</si>
  <si>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</si>
  <si>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</si>
  <si>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</si>
  <si>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</si>
  <si>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</si>
  <si>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</si>
  <si>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</si>
  <si>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</si>
  <si>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</si>
  <si>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</si>
  <si>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</si>
  <si>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</si>
  <si>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</si>
  <si>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</si>
  <si>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</si>
  <si>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</si>
  <si>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</si>
  <si>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</si>
  <si>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</si>
  <si>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</si>
  <si>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</si>
  <si>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</si>
  <si>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</si>
  <si>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</si>
  <si>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</si>
  <si>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</si>
  <si>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</si>
  <si>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</si>
  <si>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</si>
  <si>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</si>
  <si>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</si>
  <si>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</si>
  <si>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</si>
  <si>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</si>
  <si>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</si>
  <si>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</si>
  <si>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</si>
  <si>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</si>
  <si>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</si>
  <si>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</si>
  <si>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</si>
  <si>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</si>
  <si>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</si>
  <si>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</si>
  <si>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</si>
  <si>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</si>
  <si>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</si>
  <si>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</si>
  <si>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</si>
  <si>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</si>
  <si>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</si>
  <si>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</si>
  <si>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</si>
  <si>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</si>
  <si>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</si>
  <si>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</si>
  <si>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</si>
  <si>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</si>
  <si>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</si>
  <si>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</si>
  <si>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</si>
  <si>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</si>
  <si>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</si>
  <si>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</si>
  <si>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</si>
  <si>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</si>
  <si>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</si>
  <si>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</si>
  <si>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</si>
  <si>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</si>
  <si>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</si>
  <si>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</si>
  <si>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</si>
  <si>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</si>
  <si>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</si>
  <si>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</si>
  <si>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</si>
  <si>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</si>
  <si>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</si>
  <si>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</si>
  <si>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</si>
  <si>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</si>
  <si>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</si>
  <si>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</si>
  <si>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</si>
  <si>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</si>
  <si>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</si>
  <si>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</si>
  <si>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</si>
  <si>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</si>
  <si>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</si>
  <si>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</si>
  <si>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</si>
  <si>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</si>
  <si>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</si>
  <si>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</si>
  <si>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</si>
  <si>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</si>
  <si>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</si>
  <si>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</si>
  <si>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</si>
  <si>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</si>
  <si>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</si>
  <si>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</si>
  <si>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</si>
  <si>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</si>
  <si>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</si>
  <si>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</si>
  <si>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</si>
  <si>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</si>
  <si>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</si>
  <si>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</si>
  <si>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</si>
  <si>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</si>
  <si>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</si>
  <si>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</si>
  <si>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</si>
  <si>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</si>
  <si>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</si>
  <si>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</si>
  <si>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</si>
  <si>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</si>
  <si>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</si>
  <si>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</si>
  <si>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</si>
  <si>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</si>
  <si>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</si>
  <si>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</si>
  <si>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</si>
  <si>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</si>
  <si>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</si>
  <si>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</si>
  <si>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</si>
  <si>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</si>
  <si>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</si>
  <si>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</si>
  <si>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</si>
  <si>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</si>
  <si>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</si>
  <si>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</si>
  <si>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</si>
  <si>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</si>
  <si>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</si>
  <si>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</si>
  <si>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</si>
  <si>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</si>
  <si>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</si>
  <si>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</si>
  <si>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</si>
  <si>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</si>
  <si>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</si>
  <si>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</si>
  <si>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</si>
  <si>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</si>
  <si>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</si>
  <si>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</si>
  <si>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</si>
  <si>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</si>
  <si>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</si>
  <si>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</si>
  <si>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</si>
  <si>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</si>
  <si>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</si>
  <si>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</si>
  <si>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</si>
  <si>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</si>
  <si>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</si>
  <si>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</si>
  <si>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</si>
  <si>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</si>
  <si>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</si>
  <si>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</si>
  <si>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</si>
  <si>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</si>
  <si>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</si>
  <si>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</si>
  <si>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</si>
  <si>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</si>
  <si>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</si>
  <si>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</si>
  <si>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</si>
  <si>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</si>
  <si>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</si>
  <si>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</si>
  <si>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</si>
  <si>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</si>
  <si>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</si>
  <si>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</si>
  <si>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</si>
  <si>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</si>
  <si>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</si>
  <si>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</si>
  <si>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</si>
  <si>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</si>
  <si>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</si>
  <si>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</si>
  <si>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</si>
  <si>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</si>
  <si>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</si>
  <si>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</si>
  <si>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</si>
  <si>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</si>
  <si>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</si>
  <si>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</si>
  <si>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</si>
  <si>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</si>
  <si>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</si>
  <si>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</si>
  <si>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</si>
  <si>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</si>
  <si>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</si>
  <si>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</si>
  <si>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</si>
  <si>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</si>
  <si>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</si>
  <si>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</si>
  <si>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</si>
  <si>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</si>
  <si>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</si>
  <si>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</si>
  <si>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</si>
  <si>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</si>
  <si>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</si>
  <si>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</si>
  <si>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</si>
  <si>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</si>
  <si>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</si>
  <si>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</si>
  <si>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</si>
  <si>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</si>
  <si>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</si>
  <si>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</si>
  <si>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</si>
  <si>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</si>
  <si>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</si>
  <si>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</si>
  <si>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</si>
  <si>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</si>
  <si>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</si>
  <si>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</si>
  <si>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</si>
  <si>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</si>
  <si>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</si>
  <si>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</si>
  <si>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</si>
  <si>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</si>
  <si>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</si>
  <si>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</si>
  <si>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</si>
  <si>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</si>
  <si>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</si>
  <si>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</si>
  <si>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</si>
  <si>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</si>
  <si>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</si>
  <si>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</si>
  <si>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</si>
  <si>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</si>
  <si>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</si>
  <si>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</si>
  <si>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</si>
  <si>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</si>
  <si>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</si>
  <si>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</si>
  <si>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</si>
  <si>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</si>
  <si>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</si>
  <si>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</si>
  <si>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</si>
  <si>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</si>
  <si>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</si>
  <si>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</si>
  <si>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</si>
  <si>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</si>
  <si>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</si>
  <si>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</si>
  <si>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</si>
  <si>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</si>
  <si>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</si>
  <si>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</si>
  <si>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</si>
  <si>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</si>
  <si>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</si>
  <si>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</si>
  <si>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</si>
  <si>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</si>
  <si>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</si>
  <si>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</si>
  <si>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</si>
  <si>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</si>
  <si>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</si>
  <si>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</si>
  <si>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</si>
  <si>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</si>
  <si>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</si>
  <si>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</si>
  <si>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</si>
  <si>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</si>
  <si>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</si>
  <si>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</si>
  <si>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</si>
  <si>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</si>
  <si>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</si>
  <si>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</si>
  <si>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</si>
  <si>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</si>
  <si>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</si>
  <si>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</si>
  <si>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</si>
  <si>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</si>
  <si>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</si>
  <si>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</si>
  <si>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</si>
  <si>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</si>
  <si>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</si>
  <si>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</si>
  <si>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</si>
  <si>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</si>
  <si>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</si>
  <si>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</si>
  <si>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</si>
  <si>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</si>
  <si>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</si>
  <si>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</si>
  <si>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</si>
  <si>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</si>
  <si>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</si>
  <si>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</si>
  <si>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</si>
  <si>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</si>
  <si>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</si>
  <si>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</si>
  <si>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</si>
  <si>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</si>
  <si>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</si>
  <si>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</si>
  <si>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</si>
  <si>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</si>
  <si>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</si>
  <si>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</si>
  <si>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</si>
  <si>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</si>
  <si>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</si>
  <si>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</si>
  <si>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</si>
  <si>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</si>
  <si>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</si>
  <si>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</si>
  <si>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</si>
  <si>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</si>
  <si>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</si>
  <si>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</si>
  <si>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</si>
  <si>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</si>
  <si>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</si>
  <si>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</si>
  <si>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</si>
  <si>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</si>
  <si>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</si>
  <si>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</si>
  <si>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</si>
  <si>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</si>
  <si>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</si>
  <si>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</si>
  <si>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</si>
  <si>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</si>
  <si>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</si>
  <si>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</si>
  <si>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</si>
  <si>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</si>
  <si>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</si>
  <si>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</si>
  <si>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</si>
  <si>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</si>
  <si>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</si>
  <si>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</si>
  <si>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</si>
  <si>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</si>
  <si>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</si>
  <si>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</si>
  <si>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</si>
  <si>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</si>
  <si>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</si>
  <si>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</si>
  <si>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</si>
  <si>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</si>
  <si>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</si>
  <si>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</si>
  <si>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</si>
  <si>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</si>
  <si>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</si>
  <si>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</si>
  <si>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</si>
  <si>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</si>
  <si>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</si>
  <si>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</si>
  <si>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</si>
  <si>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</si>
  <si>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</si>
  <si>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</si>
  <si>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</si>
  <si>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</si>
  <si>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</si>
  <si>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</si>
  <si>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</si>
  <si>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</si>
  <si>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</si>
  <si>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</si>
  <si>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</si>
  <si>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</si>
  <si>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</si>
  <si>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</si>
  <si>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</si>
  <si>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</si>
  <si>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</si>
  <si>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</si>
  <si>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</si>
  <si>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</si>
  <si>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</si>
  <si>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</si>
  <si>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</si>
  <si>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</si>
  <si>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</si>
  <si>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</si>
  <si>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</si>
  <si>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</si>
  <si>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</si>
  <si>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</si>
  <si>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</si>
  <si>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</si>
  <si>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</si>
  <si>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</si>
  <si>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</si>
  <si>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</si>
  <si>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</si>
  <si>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</si>
  <si>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</si>
  <si>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</si>
  <si>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</si>
  <si>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</si>
  <si>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</si>
  <si>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</si>
  <si>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</si>
  <si>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</si>
  <si>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</si>
  <si>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</si>
  <si>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</si>
  <si>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</si>
  <si>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</si>
  <si>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</si>
  <si>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</si>
  <si>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</si>
  <si>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</si>
  <si>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</si>
  <si>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</si>
  <si>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</si>
  <si>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</si>
  <si>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</si>
  <si>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</si>
  <si>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</si>
  <si>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</si>
  <si>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</si>
  <si>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</si>
  <si>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</si>
  <si>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</si>
  <si>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</si>
  <si>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</si>
  <si>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</si>
  <si>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</si>
  <si>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</si>
  <si>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</si>
  <si>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</si>
  <si>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</si>
  <si>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</si>
  <si>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</si>
  <si>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</si>
  <si>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</si>
  <si>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</si>
  <si>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</si>
  <si>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</si>
  <si>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</si>
  <si>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</si>
  <si>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</si>
  <si>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</si>
  <si>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</si>
  <si>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</si>
  <si>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</si>
  <si>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</si>
  <si>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</si>
  <si>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</si>
  <si>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</si>
  <si>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</si>
  <si>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</si>
  <si>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</si>
  <si>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</si>
  <si>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</si>
  <si>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</si>
  <si>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</si>
  <si>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</si>
  <si>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</si>
  <si>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</si>
  <si>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</si>
  <si>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</si>
  <si>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</si>
  <si>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</si>
  <si>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</si>
  <si>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</si>
  <si>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</si>
  <si>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</si>
  <si>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</si>
  <si>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</si>
  <si>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</si>
  <si>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</si>
  <si>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</si>
  <si>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</si>
  <si>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</si>
  <si>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</si>
  <si>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</si>
  <si>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</si>
  <si>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</si>
  <si>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</si>
  <si>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</si>
  <si>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</si>
  <si>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</si>
  <si>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</si>
  <si>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</si>
  <si>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</si>
  <si>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</si>
  <si>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</si>
  <si>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</si>
  <si>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</si>
  <si>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</si>
  <si>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</si>
  <si>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</si>
  <si>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</si>
  <si>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</si>
  <si>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</si>
  <si>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</si>
  <si>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</si>
  <si>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</si>
  <si>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</si>
  <si>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</si>
  <si>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</si>
  <si>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</si>
  <si>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</si>
  <si>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</si>
  <si>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</si>
  <si>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</si>
  <si>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</si>
  <si>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</si>
  <si>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</si>
  <si>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</si>
  <si>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</si>
  <si>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</si>
  <si>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</si>
  <si>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</si>
  <si>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</si>
  <si>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</si>
  <si>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</si>
  <si>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</si>
  <si>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</si>
  <si>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</si>
  <si>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</si>
  <si>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</si>
  <si>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</si>
  <si>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</si>
  <si>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</si>
  <si>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</si>
  <si>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</si>
  <si>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</si>
  <si>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</si>
  <si>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</si>
  <si>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</si>
  <si>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</si>
  <si>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</si>
  <si>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</si>
  <si>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</si>
  <si>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</si>
  <si>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</si>
  <si>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</si>
  <si>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</si>
  <si>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</si>
  <si>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</si>
  <si>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</si>
  <si>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</si>
  <si>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</si>
  <si>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</si>
  <si>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</si>
  <si>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</si>
  <si>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</si>
  <si>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</si>
  <si>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</si>
  <si>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</si>
  <si>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</si>
  <si>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</si>
  <si>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</si>
  <si>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</si>
  <si>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</si>
  <si>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</si>
  <si>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</si>
  <si>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</si>
  <si>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</si>
  <si>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</si>
  <si>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</si>
  <si>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</si>
  <si>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</si>
  <si>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</si>
  <si>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</si>
  <si>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</si>
  <si>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</si>
  <si>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</si>
  <si>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</si>
  <si>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</si>
  <si>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</si>
  <si>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</si>
  <si>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</si>
  <si>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</si>
  <si>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</si>
  <si>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</si>
  <si>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</si>
  <si>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</si>
  <si>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</si>
  <si>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</si>
  <si>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</si>
  <si>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</si>
  <si>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</si>
  <si>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</si>
  <si>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</si>
  <si>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</si>
  <si>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</si>
  <si>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</si>
  <si>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</si>
  <si>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</si>
  <si>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</si>
  <si>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</si>
  <si>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</si>
  <si>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</si>
  <si>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</si>
  <si>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</si>
  <si>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</si>
  <si>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</si>
  <si>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</si>
  <si>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</si>
  <si>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</si>
  <si>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</si>
  <si>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</si>
  <si>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</si>
  <si>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</si>
  <si>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</si>
  <si>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</si>
  <si>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</si>
  <si>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</si>
  <si>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</si>
  <si>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</si>
  <si>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</si>
  <si>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</si>
  <si>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</si>
  <si>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</si>
  <si>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</si>
  <si>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</si>
  <si>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</si>
  <si>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</si>
  <si>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</si>
  <si>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</si>
  <si>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</si>
  <si>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</si>
  <si>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</si>
  <si>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</si>
  <si>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</si>
  <si>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</si>
  <si>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</si>
  <si>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</si>
  <si>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</si>
  <si>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</si>
  <si>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</si>
  <si>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</si>
  <si>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</si>
  <si>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</si>
  <si>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</si>
  <si>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</si>
  <si>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</si>
  <si>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</si>
  <si>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</si>
  <si>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</si>
  <si>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</si>
  <si>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</si>
  <si>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</si>
  <si>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</si>
  <si>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</si>
  <si>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</si>
  <si>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</si>
  <si>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</si>
  <si>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</si>
  <si>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</si>
  <si>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</si>
  <si>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</si>
  <si>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</si>
  <si>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</si>
  <si>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</si>
  <si>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</si>
  <si>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</si>
  <si>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</si>
  <si>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</si>
  <si>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</si>
  <si>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</si>
  <si>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</si>
  <si>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</si>
  <si>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</si>
  <si>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</si>
  <si>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</si>
  <si>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</si>
  <si>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</si>
  <si>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</si>
  <si>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</si>
  <si>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</si>
  <si>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</si>
  <si>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</si>
  <si>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</si>
  <si>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</si>
  <si>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</si>
  <si>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</si>
  <si>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</si>
  <si>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</si>
  <si>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</si>
  <si>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</si>
  <si>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</si>
  <si>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</si>
  <si>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</si>
  <si>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</si>
  <si>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</si>
  <si>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</si>
  <si>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</si>
  <si>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</si>
  <si>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</si>
  <si>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</si>
  <si>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</si>
  <si>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</si>
  <si>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</si>
  <si>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</si>
  <si>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</si>
  <si>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</si>
  <si>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</si>
  <si>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</si>
  <si>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</si>
  <si>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</si>
  <si>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</si>
  <si>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</si>
  <si>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</si>
  <si>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</si>
  <si>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</si>
  <si>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</si>
  <si>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</si>
  <si>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</si>
  <si>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</si>
  <si>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</si>
  <si>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</si>
  <si>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</si>
  <si>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</si>
  <si>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</si>
  <si>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</si>
  <si>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</si>
  <si>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</si>
  <si>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</si>
  <si>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</si>
  <si>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</si>
  <si>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</si>
  <si>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</si>
  <si>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</si>
  <si>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</si>
  <si>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</si>
  <si>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</si>
  <si>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</si>
  <si>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</si>
  <si>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</si>
  <si>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</si>
  <si>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</si>
  <si>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</si>
  <si>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</si>
  <si>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</si>
  <si>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</si>
  <si>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</si>
  <si>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</si>
  <si>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</si>
  <si>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</si>
  <si>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</si>
  <si>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</si>
  <si>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</si>
  <si>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</si>
  <si>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</si>
  <si>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</si>
  <si>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</si>
  <si>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</si>
  <si>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</si>
  <si>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</si>
  <si>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</si>
  <si>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</si>
  <si>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</si>
  <si>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</si>
  <si>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</si>
  <si>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</si>
  <si>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</si>
  <si>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</si>
  <si>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</si>
  <si>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</si>
  <si>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</si>
  <si>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</si>
  <si>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</si>
  <si>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</si>
  <si>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</si>
  <si>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</si>
  <si>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</si>
  <si>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</si>
  <si>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</si>
  <si>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</si>
  <si>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</si>
  <si>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</si>
  <si>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</si>
  <si>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</si>
  <si>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</si>
  <si>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</si>
  <si>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</si>
  <si>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</si>
  <si>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</si>
  <si>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</si>
  <si>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</si>
  <si>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</si>
  <si>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</si>
  <si>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</si>
  <si>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</si>
  <si>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</si>
  <si>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</si>
  <si>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</si>
  <si>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</si>
  <si>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</si>
  <si>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</si>
  <si>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</si>
  <si>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</si>
  <si>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</si>
  <si>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</si>
  <si>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</si>
  <si>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</si>
  <si>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</si>
  <si>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</si>
  <si>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</si>
  <si>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</si>
  <si>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</si>
  <si>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</si>
  <si>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</si>
  <si>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</si>
  <si>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</si>
  <si>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</si>
  <si>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</si>
  <si>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</si>
  <si>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</si>
  <si>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</si>
  <si>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</si>
  <si>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</si>
  <si>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</si>
  <si>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</si>
  <si>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</si>
  <si>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</si>
  <si>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</si>
  <si>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</si>
  <si>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</si>
  <si>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</si>
  <si>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</si>
  <si>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</si>
  <si>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</si>
  <si>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</si>
  <si>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</si>
  <si>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</si>
  <si>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</si>
  <si>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</si>
  <si>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</si>
  <si>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</si>
  <si>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</si>
  <si>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</si>
  <si>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</si>
  <si>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</si>
  <si>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</si>
  <si>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</si>
  <si>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</si>
  <si>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</si>
  <si>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</si>
  <si>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</si>
  <si>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</si>
  <si>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</si>
  <si>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</si>
  <si>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</si>
  <si>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</si>
  <si>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</si>
  <si>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</si>
  <si>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</si>
  <si>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</si>
  <si>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</si>
  <si>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</si>
  <si>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</si>
  <si>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</si>
  <si>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</si>
  <si>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</si>
  <si>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</si>
  <si>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</si>
  <si>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</si>
  <si>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</si>
  <si>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</si>
  <si>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</si>
  <si>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</si>
  <si>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</si>
  <si>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</si>
  <si>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</si>
  <si>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</si>
  <si>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</si>
  <si>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</si>
  <si>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</si>
  <si>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</si>
  <si>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</si>
  <si>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</si>
  <si>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</si>
  <si>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</si>
  <si>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</si>
  <si>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</si>
  <si>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</si>
  <si>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</si>
  <si>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</si>
  <si>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</si>
  <si>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</si>
  <si>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</si>
  <si>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</si>
  <si>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</si>
  <si>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</si>
  <si>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</si>
  <si>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</si>
  <si>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</si>
  <si>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</si>
  <si>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</si>
  <si>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</si>
  <si>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</si>
  <si>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</si>
  <si>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</si>
  <si>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</si>
  <si>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</si>
  <si>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</si>
  <si>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</si>
  <si>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</si>
  <si>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</si>
  <si>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</si>
  <si>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</si>
  <si>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</si>
  <si>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</si>
  <si>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</si>
  <si>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</si>
  <si>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</si>
  <si>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</si>
  <si>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</si>
  <si>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</si>
  <si>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</si>
  <si>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</si>
  <si>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</si>
  <si>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</si>
  <si>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</si>
  <si>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</si>
  <si>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</si>
  <si>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</si>
  <si>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</si>
  <si>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</si>
  <si>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</si>
  <si>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</si>
  <si>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</si>
  <si>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</si>
  <si>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</si>
  <si>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</si>
  <si>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</si>
  <si>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</si>
  <si>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</si>
  <si>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</si>
  <si>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</si>
  <si>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</si>
  <si>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</si>
  <si>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</si>
  <si>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</si>
  <si>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</si>
  <si>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</si>
  <si>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</si>
  <si>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</si>
  <si>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</si>
  <si>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</si>
  <si>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</si>
  <si>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</si>
  <si>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</si>
  <si>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</si>
  <si>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</si>
  <si>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</si>
  <si>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</si>
  <si>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</si>
  <si>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</si>
  <si>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</si>
  <si>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</si>
  <si>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</si>
  <si>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</si>
  <si>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</si>
  <si>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</si>
  <si>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</si>
  <si>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</si>
  <si>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</si>
  <si>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</si>
  <si>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</si>
  <si>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</si>
  <si>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</si>
  <si>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</si>
  <si>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</si>
  <si>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</si>
  <si>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</si>
  <si>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</si>
  <si>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</si>
  <si>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</si>
  <si>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</si>
  <si>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</si>
  <si>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</si>
  <si>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</si>
  <si>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</si>
  <si>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</si>
  <si>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</si>
  <si>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</si>
  <si>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</si>
  <si>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</si>
  <si>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</si>
  <si>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</si>
  <si>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</si>
  <si>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</si>
  <si>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</si>
  <si>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</si>
  <si>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</si>
  <si>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</si>
  <si>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</si>
  <si>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</si>
  <si>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</si>
  <si>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</si>
  <si>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</si>
  <si>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</si>
  <si>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</si>
  <si>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</si>
  <si>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</si>
  <si>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</si>
  <si>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</si>
  <si>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</si>
  <si>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</si>
  <si>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</si>
  <si>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</si>
  <si>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</si>
  <si>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</si>
  <si>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</si>
  <si>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</si>
  <si>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</si>
  <si>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</si>
  <si>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</si>
  <si>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</si>
  <si>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</si>
  <si>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</si>
  <si>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</si>
  <si>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</si>
  <si>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</si>
  <si>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</si>
  <si>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</si>
  <si>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</si>
  <si>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</si>
  <si>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</si>
  <si>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</si>
  <si>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</si>
  <si>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</si>
  <si>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</si>
  <si>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</si>
  <si>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</si>
  <si>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</si>
  <si>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</si>
  <si>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</si>
  <si>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</si>
  <si>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</si>
  <si>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</si>
  <si>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</si>
  <si>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</si>
  <si>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</si>
  <si>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</si>
  <si>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</si>
  <si>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</si>
  <si>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</si>
  <si>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</si>
  <si>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</si>
  <si>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</si>
  <si>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</si>
  <si>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</si>
  <si>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</si>
  <si>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</si>
  <si>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</si>
  <si>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</si>
  <si>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</si>
  <si>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</si>
  <si>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</si>
  <si>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</si>
  <si>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</si>
  <si>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</si>
  <si>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</si>
  <si>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</si>
  <si>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</si>
  <si>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</si>
  <si>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</si>
  <si>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</si>
  <si>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</si>
  <si>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</si>
  <si>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</si>
  <si>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</si>
  <si>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</si>
  <si>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</si>
  <si>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</si>
  <si>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</si>
  <si>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</si>
  <si>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</si>
  <si>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</si>
  <si>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</si>
  <si>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</si>
  <si>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</si>
  <si>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</si>
  <si>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</si>
  <si>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</si>
  <si>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</si>
  <si>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</si>
  <si>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</si>
  <si>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</si>
  <si>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</si>
  <si>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</si>
  <si>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</si>
  <si>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</si>
  <si>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</si>
  <si>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</si>
  <si>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</si>
  <si>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</si>
  <si>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</si>
  <si>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</si>
  <si>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</si>
  <si>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</si>
  <si>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</si>
  <si>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</si>
  <si>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</si>
  <si>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</si>
  <si>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</si>
  <si>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</si>
  <si>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</si>
  <si>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</si>
  <si>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</si>
  <si>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</si>
  <si>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</si>
  <si>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</si>
  <si>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</si>
  <si>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</si>
  <si>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</si>
  <si>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</si>
  <si>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</si>
  <si>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</si>
  <si>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</si>
  <si>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</si>
  <si>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</si>
  <si>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</si>
  <si>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</si>
  <si>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</si>
  <si>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</si>
  <si>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</si>
  <si>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</si>
  <si>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</si>
  <si>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</si>
  <si>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</si>
  <si>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</si>
  <si>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</si>
  <si>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</si>
  <si>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</si>
  <si>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</si>
  <si>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</si>
  <si>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</si>
  <si>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</si>
  <si>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</si>
  <si>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</si>
  <si>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</si>
  <si>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</si>
  <si>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</si>
  <si>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</si>
  <si>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</si>
  <si>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</si>
  <si>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</si>
  <si>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</si>
  <si>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</si>
  <si>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</si>
  <si>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</si>
  <si>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</si>
  <si>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</si>
  <si>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</si>
  <si>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</si>
  <si>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</si>
  <si>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</si>
  <si>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</si>
  <si>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</si>
  <si>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</si>
  <si>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</si>
  <si>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</si>
  <si>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</si>
  <si>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</si>
  <si>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</si>
  <si>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</si>
  <si>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</si>
  <si>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</si>
  <si>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</si>
  <si>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</si>
  <si>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</si>
  <si>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</si>
  <si>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</si>
  <si>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</si>
  <si>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</si>
  <si>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</si>
  <si>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</si>
  <si>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</si>
  <si>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</si>
  <si>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</si>
  <si>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</si>
  <si>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</si>
  <si>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</si>
  <si>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</si>
  <si>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</si>
  <si>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</si>
  <si>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</si>
  <si>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</si>
  <si>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</si>
  <si>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</si>
  <si>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</si>
  <si>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</si>
  <si>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</si>
  <si>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</si>
  <si>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</si>
  <si>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</si>
  <si>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</si>
  <si>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</si>
  <si>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</si>
  <si>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</si>
  <si>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</si>
  <si>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</si>
  <si>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</si>
  <si>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</si>
  <si>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</si>
  <si>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</si>
  <si>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</si>
  <si>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</si>
  <si>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</si>
  <si>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</si>
  <si>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</si>
  <si>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</si>
  <si>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</si>
  <si>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</si>
  <si>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</si>
  <si>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</si>
  <si>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</si>
  <si>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</si>
  <si>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</si>
  <si>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</si>
  <si>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</si>
  <si>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</si>
  <si>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</si>
  <si>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</si>
  <si>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</si>
  <si>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</si>
  <si>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</si>
  <si>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</si>
  <si>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</si>
  <si>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</si>
  <si>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</si>
  <si>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</si>
  <si>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</si>
  <si>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</si>
  <si>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</si>
  <si>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</si>
  <si>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</si>
  <si>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</si>
  <si>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</si>
  <si>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</si>
  <si>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</si>
  <si>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</si>
  <si>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</si>
  <si>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</si>
  <si>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</si>
  <si>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</si>
  <si>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</si>
  <si>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</si>
  <si>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</si>
  <si>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</si>
  <si>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</si>
  <si>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</si>
  <si>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</si>
  <si>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</si>
  <si>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</si>
  <si>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</si>
  <si>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</si>
  <si>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</si>
  <si>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</si>
  <si>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</si>
  <si>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</si>
  <si>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</si>
  <si>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</si>
  <si>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</si>
  <si>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</si>
  <si>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</si>
  <si>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</si>
  <si>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</si>
  <si>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</si>
  <si>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</si>
  <si>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</si>
  <si>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</si>
  <si>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</si>
  <si>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</si>
  <si>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</si>
  <si>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</si>
  <si>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</si>
  <si>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</si>
  <si>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</si>
  <si>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</si>
  <si>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</si>
  <si>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</si>
  <si>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</si>
  <si>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</si>
  <si>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</si>
  <si>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</si>
  <si>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</si>
  <si>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</si>
  <si>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</si>
  <si>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</si>
  <si>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</si>
  <si>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</si>
  <si>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</si>
  <si>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</si>
  <si>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</si>
  <si>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</si>
  <si>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</si>
  <si>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</si>
  <si>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</si>
  <si>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</si>
  <si>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</si>
  <si>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</si>
  <si>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</si>
  <si>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</si>
  <si>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</si>
  <si>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</si>
  <si>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</si>
  <si>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</si>
  <si>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</si>
  <si>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</si>
  <si>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</si>
  <si>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</si>
  <si>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</si>
  <si>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</si>
  <si>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</si>
  <si>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</si>
  <si>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</si>
  <si>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</si>
  <si>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</si>
  <si>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</si>
  <si>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</si>
  <si>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</si>
  <si>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</si>
  <si>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</si>
  <si>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</si>
  <si>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</si>
  <si>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</si>
  <si>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</si>
  <si>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</si>
  <si>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</si>
  <si>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</si>
  <si>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</si>
  <si>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</si>
  <si>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</si>
  <si>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</si>
  <si>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</si>
  <si>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</si>
  <si>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</si>
  <si>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</si>
  <si>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</si>
  <si>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</si>
  <si>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</si>
  <si>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</si>
  <si>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</si>
  <si>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</si>
  <si>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</si>
  <si>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</si>
  <si>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</si>
  <si>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</si>
  <si>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</si>
  <si>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</si>
  <si>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</si>
  <si>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</si>
  <si>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</si>
  <si>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</si>
  <si>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</si>
  <si>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</si>
  <si>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</si>
  <si>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</si>
  <si>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</si>
  <si>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</si>
  <si>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</si>
  <si>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</si>
  <si>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</si>
  <si>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</si>
  <si>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</si>
  <si>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</si>
  <si>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</si>
  <si>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</si>
  <si>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</si>
  <si>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</si>
  <si>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</si>
  <si>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</si>
  <si>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</si>
  <si>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</si>
  <si>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</si>
  <si>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</si>
  <si>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</si>
  <si>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</si>
  <si>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</si>
  <si>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</si>
  <si>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</si>
  <si>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</si>
  <si>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</si>
  <si>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</si>
  <si>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</si>
  <si>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</si>
  <si>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</si>
  <si>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</si>
  <si>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</si>
  <si>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</si>
  <si>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</si>
  <si>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</si>
  <si>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</si>
  <si>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</si>
  <si>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</si>
  <si>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</si>
  <si>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</si>
  <si>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</si>
  <si>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</si>
  <si>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</si>
  <si>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</si>
  <si>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</si>
  <si>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</si>
  <si>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</si>
  <si>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</si>
  <si>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</si>
  <si>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</si>
  <si>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</si>
  <si>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</si>
  <si>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</si>
  <si>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</si>
  <si>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</si>
  <si>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</si>
  <si>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</si>
  <si>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</si>
  <si>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</si>
  <si>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</si>
  <si>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</si>
  <si>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</si>
  <si>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</si>
  <si>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</si>
  <si>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</si>
  <si>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</si>
  <si>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</si>
  <si>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</si>
  <si>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</si>
  <si>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</si>
  <si>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</si>
  <si>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</si>
  <si>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</si>
  <si>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</si>
  <si>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</si>
  <si>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</si>
  <si>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</si>
  <si>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</si>
  <si>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</si>
  <si>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</si>
  <si>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</si>
  <si>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</si>
  <si>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</si>
  <si>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</si>
  <si>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</si>
  <si>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</si>
  <si>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</si>
  <si>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</si>
  <si>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</si>
  <si>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</si>
  <si>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</si>
  <si>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</si>
  <si>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</si>
  <si>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</si>
  <si>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</si>
  <si>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</si>
  <si>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</si>
  <si>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</si>
  <si>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</si>
  <si>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</si>
  <si>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</si>
  <si>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</si>
  <si>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</si>
  <si>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</si>
  <si>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</si>
  <si>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</si>
  <si>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</si>
  <si>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</si>
  <si>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</si>
  <si>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</si>
  <si>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</si>
  <si>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</si>
  <si>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</si>
  <si>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</si>
  <si>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</si>
  <si>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</si>
  <si>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</si>
  <si>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</si>
  <si>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</si>
  <si>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</si>
  <si>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</si>
  <si>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</si>
  <si>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</si>
  <si>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</si>
  <si>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</si>
  <si>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</si>
  <si>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</si>
  <si>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</si>
  <si>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</si>
  <si>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</si>
  <si>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</si>
  <si>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</si>
  <si>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</si>
  <si>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</si>
  <si>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</si>
  <si>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</si>
  <si>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</si>
  <si>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</si>
  <si>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</si>
  <si>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</si>
  <si>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</si>
  <si>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</si>
  <si>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</si>
  <si>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</si>
  <si>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</si>
  <si>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</si>
  <si>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</si>
  <si>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</si>
  <si>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</si>
  <si>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</si>
  <si>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</si>
  <si>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</si>
  <si>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</si>
  <si>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</si>
  <si>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</si>
  <si>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</si>
  <si>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</si>
  <si>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</si>
  <si>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</si>
  <si>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</si>
  <si>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</si>
  <si>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</si>
  <si>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</si>
  <si>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</si>
  <si>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</si>
  <si>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</si>
  <si>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</si>
  <si>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</si>
  <si>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</si>
  <si>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</si>
  <si>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</si>
  <si>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</si>
  <si>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</si>
  <si>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</si>
  <si>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</si>
  <si>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</si>
  <si>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</si>
  <si>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</si>
  <si>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</si>
  <si>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</si>
  <si>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</si>
  <si>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</si>
  <si>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</si>
  <si>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</si>
  <si>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</si>
  <si>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</si>
  <si>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</si>
  <si>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</si>
  <si>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</si>
  <si>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</si>
  <si>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</si>
  <si>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</si>
  <si>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</si>
  <si>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</si>
  <si>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</si>
  <si>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</si>
  <si>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</si>
  <si>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</si>
  <si>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</si>
  <si>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</si>
  <si>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</si>
  <si>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</si>
  <si>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</si>
  <si>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</si>
  <si>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</si>
  <si>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</si>
  <si>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</si>
  <si>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</si>
  <si>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</si>
  <si>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</si>
  <si>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</si>
  <si>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</si>
  <si>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</si>
  <si>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</si>
  <si>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</si>
  <si>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</si>
  <si>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</si>
  <si>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</si>
  <si>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</si>
  <si>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</si>
  <si>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</si>
  <si>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</si>
  <si>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</si>
  <si>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</si>
  <si>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</si>
  <si>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</si>
  <si>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</si>
  <si>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</si>
  <si>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</si>
  <si>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</si>
  <si>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</si>
  <si>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</si>
  <si>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</si>
  <si>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</si>
  <si>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</si>
  <si>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</si>
  <si>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</si>
  <si>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</si>
  <si>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</si>
  <si>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</si>
  <si>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</si>
  <si>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</si>
  <si>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</si>
  <si>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</si>
  <si>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</si>
  <si>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</si>
  <si>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</si>
  <si>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</si>
  <si>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</si>
  <si>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</si>
  <si>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</si>
  <si>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</si>
  <si>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</si>
  <si>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</si>
  <si>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</si>
  <si>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</si>
  <si>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</si>
  <si>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</si>
  <si>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</si>
  <si>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</si>
  <si>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</si>
  <si>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</si>
  <si>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</si>
  <si>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</si>
  <si>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</si>
  <si>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</si>
  <si>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</si>
  <si>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</si>
  <si>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</si>
  <si>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</si>
  <si>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</si>
  <si>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</si>
  <si>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</si>
  <si>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</si>
  <si>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</si>
  <si>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</si>
  <si>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</si>
  <si>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</si>
  <si>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</si>
  <si>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</si>
  <si>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</si>
  <si>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</si>
  <si>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</si>
  <si>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</si>
  <si>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</si>
  <si>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</si>
  <si>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</si>
  <si>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</si>
  <si>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</si>
  <si>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</si>
  <si>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</si>
  <si>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</si>
  <si>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</si>
  <si>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</si>
  <si>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</si>
  <si>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</si>
  <si>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</si>
  <si>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</si>
  <si>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</si>
  <si>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</si>
  <si>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</si>
  <si>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</si>
  <si>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</si>
  <si>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</si>
  <si>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</si>
  <si>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</si>
  <si>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</si>
  <si>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</si>
  <si>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</si>
  <si>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</si>
  <si>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</si>
  <si>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</si>
  <si>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</si>
  <si>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</si>
  <si>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</si>
  <si>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</si>
  <si>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</si>
  <si>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</si>
  <si>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</si>
  <si>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</si>
  <si>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</si>
  <si>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</si>
  <si>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</si>
  <si>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</si>
  <si>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</si>
  <si>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</si>
  <si>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</si>
  <si>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</si>
  <si>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</si>
  <si>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</si>
  <si>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</si>
  <si>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</si>
  <si>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</si>
  <si>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</si>
  <si>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</si>
  <si>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</si>
  <si>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</si>
  <si>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</si>
  <si>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</si>
  <si>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</si>
  <si>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</si>
  <si>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</si>
  <si>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</si>
  <si>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</si>
  <si>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</si>
  <si>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</si>
  <si>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</si>
  <si>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</si>
  <si>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</si>
  <si>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</si>
  <si>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</si>
  <si>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</si>
  <si>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</si>
  <si>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</si>
  <si>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</si>
  <si>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</si>
  <si>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</si>
  <si>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</si>
  <si>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</si>
  <si>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</si>
  <si>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</si>
  <si>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</si>
  <si>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</si>
  <si>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</si>
  <si>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</si>
  <si>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</si>
  <si>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</si>
  <si>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</si>
  <si>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</si>
  <si>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</si>
  <si>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</si>
  <si>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</si>
  <si>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</si>
  <si>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</si>
  <si>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</si>
  <si>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</si>
  <si>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</si>
  <si>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</si>
  <si>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</si>
  <si>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</si>
  <si>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</si>
  <si>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</si>
  <si>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</si>
  <si>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</si>
  <si>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</si>
  <si>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</si>
  <si>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</si>
  <si>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</si>
  <si>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</si>
  <si>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</si>
  <si>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</si>
  <si>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</si>
  <si>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</si>
  <si>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</si>
  <si>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</si>
  <si>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</si>
  <si>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</si>
  <si>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</si>
  <si>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</si>
  <si>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</si>
  <si>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</si>
  <si>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</si>
  <si>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</si>
  <si>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</si>
  <si>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</si>
  <si>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</si>
  <si>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</si>
  <si>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</si>
  <si>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</si>
  <si>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</si>
  <si>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</si>
  <si>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</si>
  <si>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</si>
  <si>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</si>
  <si>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</si>
  <si>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</si>
  <si>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</si>
  <si>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</si>
  <si>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</si>
  <si>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</si>
  <si>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</si>
  <si>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</si>
  <si>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</si>
  <si>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</si>
  <si>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</si>
  <si>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</si>
  <si>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</si>
  <si>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</si>
  <si>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</si>
  <si>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</si>
  <si>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</si>
  <si>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</si>
  <si>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</si>
  <si>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</si>
  <si>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</si>
  <si>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</si>
  <si>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</si>
  <si>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</si>
  <si>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</si>
  <si>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</si>
  <si>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</si>
  <si>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</si>
  <si>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</si>
  <si>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</si>
  <si>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</si>
  <si>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</si>
  <si>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</si>
  <si>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</si>
  <si>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</si>
  <si>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</si>
  <si>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</si>
  <si>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</si>
  <si>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</si>
  <si>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</si>
  <si>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</si>
  <si>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</si>
  <si>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</si>
  <si>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</si>
  <si>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</si>
  <si>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</si>
  <si>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</si>
  <si>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</si>
  <si>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</si>
  <si>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</si>
  <si>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</si>
  <si>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</si>
  <si>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</si>
  <si>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</si>
  <si>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</si>
  <si>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</si>
  <si>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</si>
  <si>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</si>
  <si>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</si>
  <si>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</si>
  <si>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</si>
  <si>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</si>
  <si>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</si>
  <si>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</si>
  <si>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</si>
  <si>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</si>
  <si>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</si>
  <si>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</si>
  <si>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</si>
  <si>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</si>
  <si>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</si>
  <si>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</si>
  <si>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</si>
  <si>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</si>
  <si>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</si>
  <si>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</si>
  <si>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</si>
  <si>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</si>
  <si>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</si>
  <si>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</si>
  <si>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</si>
  <si>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</si>
  <si>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</si>
  <si>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</si>
  <si>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</si>
  <si>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</si>
  <si>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</si>
  <si>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</si>
  <si>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</si>
  <si>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</si>
  <si>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</si>
  <si>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</si>
  <si>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</si>
  <si>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</si>
  <si>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</si>
  <si>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</si>
  <si>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</si>
  <si>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</si>
  <si>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</si>
  <si>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</si>
  <si>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</si>
  <si>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</si>
  <si>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</si>
  <si>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</si>
  <si>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</si>
  <si>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</si>
  <si>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</si>
  <si>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</si>
  <si>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</si>
  <si>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</si>
  <si>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</si>
  <si>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</si>
  <si>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</si>
  <si>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</si>
  <si>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</si>
  <si>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</si>
  <si>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</si>
  <si>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</si>
  <si>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</si>
  <si>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</si>
  <si>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</si>
  <si>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</si>
  <si>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</si>
  <si>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</si>
  <si>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</si>
  <si>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</si>
  <si>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</si>
  <si>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</si>
  <si>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</si>
  <si>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</si>
  <si>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</si>
  <si>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</si>
  <si>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</si>
  <si>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</si>
  <si>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</si>
  <si>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</si>
  <si>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</si>
  <si>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</si>
  <si>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</si>
  <si>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</si>
  <si>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</si>
  <si>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</si>
  <si>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</si>
  <si>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</si>
  <si>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</si>
  <si>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</si>
  <si>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</si>
  <si>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</si>
  <si>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</si>
  <si>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</si>
  <si>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</si>
  <si>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</si>
  <si>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</si>
  <si>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</si>
  <si>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</si>
  <si>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</si>
  <si>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</si>
  <si>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</si>
  <si>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</si>
  <si>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</si>
  <si>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</si>
  <si>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</si>
  <si>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</si>
  <si>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</si>
  <si>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</si>
  <si>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</si>
  <si>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</si>
  <si>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</si>
  <si>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</si>
  <si>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</si>
  <si>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</si>
  <si>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</si>
  <si>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</si>
  <si>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</si>
  <si>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</si>
  <si>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</si>
  <si>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</si>
  <si>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</si>
  <si>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</si>
  <si>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</si>
  <si>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</si>
  <si>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</si>
  <si>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</si>
  <si>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</si>
  <si>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</si>
  <si>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</si>
  <si>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</si>
  <si>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</si>
  <si>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</si>
  <si>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</si>
  <si>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</si>
  <si>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</si>
  <si>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</si>
  <si>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</si>
  <si>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</si>
  <si>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</si>
  <si>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</si>
  <si>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</si>
  <si>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</si>
  <si>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</si>
  <si>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</si>
  <si>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</si>
  <si>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</si>
  <si>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</si>
  <si>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</si>
  <si>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</si>
  <si>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</si>
  <si>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</si>
  <si>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</si>
  <si>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</si>
  <si>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</si>
  <si>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</si>
  <si>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</si>
  <si>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</si>
  <si>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</si>
  <si>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</si>
  <si>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</si>
  <si>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</si>
  <si>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</si>
  <si>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</si>
  <si>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</si>
  <si>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</si>
  <si>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</si>
  <si>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</si>
  <si>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</si>
  <si>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</si>
  <si>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</si>
  <si>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</si>
  <si>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</si>
  <si>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</si>
  <si>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</si>
  <si>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</si>
  <si>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</si>
  <si>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</si>
  <si>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</si>
  <si>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</si>
  <si>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</si>
  <si>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</si>
  <si>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</si>
  <si>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</si>
  <si>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</si>
  <si>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</si>
  <si>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</si>
  <si>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</si>
  <si>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</si>
  <si>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</si>
  <si>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</si>
  <si>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</si>
  <si>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</si>
  <si>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</si>
  <si>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</si>
  <si>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</si>
  <si>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</si>
  <si>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</si>
  <si>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</si>
  <si>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</si>
  <si>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</si>
  <si>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</si>
  <si>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</si>
  <si>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</si>
  <si>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</si>
  <si>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</si>
  <si>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</si>
  <si>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</si>
  <si>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</si>
  <si>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</si>
  <si>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</si>
  <si>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</si>
  <si>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</si>
  <si>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</si>
  <si>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</si>
  <si>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</si>
  <si>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</si>
  <si>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</si>
  <si>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</si>
  <si>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</si>
  <si>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</si>
  <si>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</si>
  <si>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</si>
  <si>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</si>
  <si>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</si>
  <si>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</si>
  <si>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</si>
  <si>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</si>
  <si>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</si>
  <si>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</si>
  <si>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</si>
  <si>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</si>
  <si>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</si>
  <si>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</si>
  <si>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</si>
  <si>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</si>
  <si>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</si>
  <si>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</si>
  <si>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</si>
  <si>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</si>
  <si>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</si>
  <si>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</si>
  <si>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</si>
  <si>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</si>
  <si>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</si>
  <si>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</si>
  <si>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</si>
  <si>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</si>
  <si>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</si>
  <si>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</si>
  <si>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</si>
  <si>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</si>
  <si>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</si>
  <si>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</si>
  <si>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</si>
  <si>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</si>
  <si>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</si>
  <si>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</si>
  <si>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</si>
  <si>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</si>
  <si>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</si>
  <si>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</si>
  <si>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</si>
  <si>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</si>
  <si>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</si>
  <si>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</si>
  <si>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</si>
  <si>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</si>
  <si>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</si>
  <si>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</si>
  <si>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</si>
  <si>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</si>
  <si>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</si>
  <si>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</si>
  <si>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</si>
  <si>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</si>
  <si>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</si>
  <si>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</si>
  <si>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</si>
  <si>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</si>
  <si>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</si>
  <si>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</si>
  <si>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</si>
  <si>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</si>
  <si>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</si>
  <si>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</si>
  <si>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</si>
  <si>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</si>
  <si>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</si>
  <si>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</si>
  <si>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</si>
  <si>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</si>
  <si>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</si>
  <si>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</si>
  <si>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</si>
  <si>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</si>
  <si>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</si>
  <si>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</si>
  <si>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</si>
  <si>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</si>
  <si>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</si>
  <si>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</si>
  <si>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</si>
  <si>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</si>
  <si>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</si>
  <si>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</si>
  <si>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</si>
  <si>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</si>
  <si>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</si>
  <si>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</si>
  <si>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</si>
  <si>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</si>
  <si>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</si>
  <si>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</si>
  <si>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</si>
  <si>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</si>
  <si>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</si>
  <si>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</si>
  <si>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</si>
  <si>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</si>
  <si>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</si>
  <si>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</si>
  <si>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</si>
  <si>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</si>
  <si>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</si>
  <si>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</si>
  <si>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</si>
  <si>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</si>
  <si>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</si>
  <si>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</si>
  <si>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</si>
  <si>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</si>
  <si>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</si>
  <si>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</si>
  <si>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</si>
  <si>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</si>
  <si>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</si>
  <si>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</si>
  <si>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</si>
  <si>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</si>
  <si>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</si>
  <si>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</si>
  <si>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</si>
  <si>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</si>
  <si>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</si>
  <si>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</si>
  <si>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</si>
  <si>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</si>
  <si>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</si>
  <si>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</si>
  <si>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</si>
  <si>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</si>
  <si>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</si>
  <si>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</si>
  <si>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</si>
  <si>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</si>
  <si>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</si>
  <si>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</si>
  <si>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</si>
  <si>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</si>
  <si>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</si>
  <si>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</si>
  <si>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</si>
  <si>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</si>
  <si>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</si>
  <si>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</si>
  <si>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</si>
  <si>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</si>
  <si>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</si>
  <si>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</si>
  <si>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</si>
  <si>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</si>
  <si>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</si>
  <si>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</si>
  <si>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</si>
  <si>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</si>
  <si>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</si>
  <si>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</si>
  <si>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</si>
  <si>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</si>
  <si>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</si>
  <si>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</si>
  <si>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</si>
  <si>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</si>
  <si>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</si>
  <si>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</si>
  <si>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</si>
  <si>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</si>
  <si>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</si>
  <si>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</si>
  <si>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</si>
  <si>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</si>
  <si>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</si>
  <si>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</si>
  <si>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</si>
  <si>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</si>
  <si>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</si>
  <si>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</si>
  <si>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</si>
  <si>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</si>
  <si>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</si>
  <si>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</si>
  <si>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</si>
  <si>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</si>
  <si>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</si>
  <si>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</si>
  <si>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</si>
  <si>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</si>
  <si>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</si>
  <si>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</si>
  <si>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</si>
  <si>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</si>
  <si>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</si>
  <si>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</si>
  <si>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</si>
  <si>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</si>
  <si>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</si>
  <si>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</si>
  <si>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</si>
  <si>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</si>
  <si>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</si>
  <si>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</si>
  <si>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</si>
  <si>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</si>
  <si>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</si>
  <si>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</si>
  <si>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</si>
  <si>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</si>
  <si>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</si>
  <si>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</si>
  <si>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</si>
  <si>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</si>
  <si>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</si>
  <si>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</si>
  <si>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</si>
  <si>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</si>
  <si>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</si>
  <si>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</si>
  <si>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</si>
  <si>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</si>
  <si>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</si>
  <si>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</si>
  <si>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</si>
  <si>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</si>
  <si>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</si>
  <si>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</si>
  <si>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</si>
  <si>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</si>
  <si>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</si>
  <si>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</si>
  <si>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</si>
  <si>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</si>
  <si>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</si>
  <si>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</si>
  <si>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</si>
  <si>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</si>
  <si>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</si>
  <si>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</si>
  <si>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</si>
  <si>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</si>
  <si>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</si>
  <si>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</si>
  <si>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</si>
  <si>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</si>
  <si>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</si>
  <si>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</si>
  <si>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</si>
  <si>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</si>
  <si>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</si>
  <si>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</si>
  <si>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</si>
  <si>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</si>
  <si>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</si>
  <si>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</si>
  <si>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</si>
  <si>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</si>
  <si>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</si>
  <si>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</si>
  <si>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</si>
  <si>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</si>
  <si>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</si>
  <si>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</si>
  <si>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</si>
  <si>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</si>
  <si>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</si>
  <si>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</si>
  <si>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</si>
  <si>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</si>
  <si>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</si>
  <si>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</si>
  <si>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</si>
  <si>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</si>
  <si>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</si>
  <si>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</si>
  <si>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</si>
  <si>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</si>
  <si>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</si>
  <si>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</si>
  <si>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</si>
  <si>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</si>
  <si>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</si>
  <si>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</si>
  <si>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</si>
  <si>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</si>
  <si>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</si>
  <si>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</si>
  <si>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</si>
  <si>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</si>
  <si>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</si>
  <si>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</si>
  <si>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</si>
  <si>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</si>
  <si>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</si>
  <si>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</si>
  <si>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</si>
  <si>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</si>
  <si>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</si>
  <si>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</si>
  <si>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</si>
  <si>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</si>
  <si>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</si>
  <si>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</si>
  <si>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</si>
  <si>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</si>
  <si>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</si>
  <si>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</si>
  <si>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</si>
  <si>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</si>
  <si>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</si>
  <si>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</si>
  <si>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</si>
  <si>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</si>
  <si>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</si>
  <si>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</si>
  <si>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</si>
  <si>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</si>
  <si>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</si>
  <si>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</si>
  <si>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</si>
  <si>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</si>
  <si>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</si>
  <si>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</si>
  <si>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</si>
  <si>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</si>
  <si>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</si>
  <si>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</si>
  <si>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</si>
  <si>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</si>
  <si>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</si>
  <si>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</si>
  <si>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</si>
  <si>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</si>
  <si>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</si>
  <si>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</si>
  <si>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</si>
  <si>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</si>
  <si>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</si>
  <si>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</si>
  <si>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</si>
  <si>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</si>
  <si>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</si>
  <si>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</si>
  <si>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</si>
  <si>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</si>
  <si>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</si>
  <si>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</si>
  <si>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</si>
  <si>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</si>
  <si>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</si>
  <si>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</si>
  <si>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</si>
  <si>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</si>
  <si>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</si>
  <si>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</si>
  <si>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</si>
  <si>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</si>
  <si>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</si>
  <si>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</si>
  <si>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</si>
  <si>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</si>
  <si>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</si>
  <si>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</si>
  <si>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</si>
  <si>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</si>
  <si>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</si>
  <si>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</si>
  <si>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</si>
  <si>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</si>
  <si>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</si>
  <si>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</si>
  <si>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</si>
  <si>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</si>
  <si>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</si>
  <si>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</si>
  <si>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</si>
  <si>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</si>
  <si>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</si>
  <si>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</si>
  <si>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</si>
  <si>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</si>
  <si>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</si>
  <si>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</si>
  <si>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</si>
  <si>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</si>
  <si>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</si>
  <si>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</si>
  <si>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</si>
  <si>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</si>
  <si>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</si>
  <si>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</si>
  <si>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</si>
  <si>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</si>
  <si>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</si>
  <si>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</si>
  <si>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</si>
  <si>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</si>
  <si>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</si>
  <si>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</si>
  <si>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</si>
  <si>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</si>
  <si>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</si>
  <si>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</si>
  <si>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</si>
  <si>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</si>
  <si>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</si>
  <si>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</si>
  <si>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</si>
  <si>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</si>
  <si>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</si>
  <si>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</si>
  <si>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</si>
  <si>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</si>
  <si>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</si>
  <si>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</si>
  <si>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</si>
  <si>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</si>
  <si>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</si>
  <si>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</si>
  <si>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</si>
  <si>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</si>
  <si>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</si>
  <si>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</si>
  <si>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</si>
  <si>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</si>
  <si>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</si>
  <si>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</si>
  <si>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</si>
  <si>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</si>
  <si>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</si>
  <si>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</si>
  <si>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</si>
  <si>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</si>
  <si>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</si>
  <si>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</si>
  <si>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</si>
  <si>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</si>
  <si>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</si>
  <si>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</si>
  <si>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</si>
  <si>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</si>
  <si>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</si>
  <si>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</si>
  <si>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</si>
  <si>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</si>
  <si>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</si>
  <si>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</si>
  <si>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</si>
  <si>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</si>
  <si>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</si>
  <si>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</si>
  <si>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</si>
  <si>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</si>
  <si>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</si>
  <si>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</si>
  <si>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</si>
  <si>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</si>
  <si>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</si>
  <si>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</si>
  <si>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</si>
  <si>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</si>
  <si>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</si>
  <si>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</si>
  <si>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</si>
  <si>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</si>
  <si>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</si>
  <si>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</si>
  <si>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</si>
  <si>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</si>
  <si>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</si>
  <si>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</si>
  <si>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</si>
  <si>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</si>
  <si>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</si>
  <si>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</si>
  <si>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</si>
  <si>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</si>
  <si>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</si>
  <si>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</si>
  <si>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</si>
  <si>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</si>
  <si>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</si>
  <si>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</si>
  <si>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</si>
  <si>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</si>
  <si>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</si>
  <si>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</si>
  <si>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</si>
  <si>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</si>
  <si>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</si>
  <si>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</si>
  <si>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</si>
  <si>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</si>
  <si>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</si>
  <si>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</si>
  <si>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</si>
  <si>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</si>
  <si>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</si>
  <si>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</si>
  <si>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</si>
  <si>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</si>
  <si>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</si>
  <si>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</si>
  <si>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</si>
  <si>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</si>
  <si>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</si>
  <si>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</si>
  <si>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</si>
  <si>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</si>
  <si>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</si>
  <si>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</si>
  <si>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</si>
  <si>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</si>
  <si>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</si>
  <si>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</si>
  <si>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</si>
  <si>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</si>
  <si>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</si>
  <si>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</si>
  <si>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</si>
  <si>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</si>
  <si>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</si>
  <si>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</si>
  <si>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</si>
  <si>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</si>
  <si>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</si>
  <si>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</si>
  <si>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</si>
  <si>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</si>
  <si>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</si>
  <si>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</si>
  <si>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</si>
  <si>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</si>
  <si>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</si>
  <si>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</si>
  <si>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</si>
  <si>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</si>
  <si>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</si>
  <si>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</si>
  <si>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</si>
  <si>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</si>
  <si>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</si>
  <si>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</si>
  <si>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</si>
  <si>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</si>
  <si>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</si>
  <si>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</si>
  <si>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</si>
  <si>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</si>
  <si>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</si>
  <si>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</si>
  <si>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</si>
  <si>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</si>
  <si>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</si>
  <si>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</si>
  <si>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</si>
  <si>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</si>
  <si>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</si>
  <si>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</si>
  <si>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</si>
  <si>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</si>
  <si>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</si>
  <si>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</si>
  <si>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</si>
  <si>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</si>
  <si>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</si>
  <si>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</si>
  <si>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</si>
  <si>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</si>
  <si>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</si>
  <si>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</si>
  <si>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</si>
  <si>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</si>
  <si>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</si>
  <si>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</si>
  <si>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</si>
  <si>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</si>
  <si>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</si>
  <si>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</si>
  <si>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</si>
  <si>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</si>
  <si>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</si>
  <si>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</si>
  <si>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</si>
  <si>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</si>
  <si>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</si>
  <si>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</si>
  <si>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</si>
  <si>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</si>
  <si>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</si>
  <si>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</si>
  <si>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</si>
  <si>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</si>
  <si>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</si>
  <si>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</si>
  <si>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</si>
  <si>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</si>
  <si>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</si>
  <si>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</si>
  <si>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</si>
  <si>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</si>
  <si>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</si>
  <si>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</si>
  <si>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</si>
  <si>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</si>
  <si>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</si>
  <si>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</si>
  <si>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</si>
  <si>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</si>
  <si>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</si>
  <si>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</si>
  <si>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</si>
  <si>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</si>
  <si>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</si>
  <si>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</si>
  <si>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</si>
  <si>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</si>
  <si>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</si>
  <si>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</si>
  <si>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</si>
  <si>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</si>
  <si>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</si>
  <si>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</si>
  <si>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</si>
  <si>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</si>
  <si>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</si>
  <si>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</si>
  <si>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</si>
  <si>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</si>
  <si>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</si>
  <si>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</si>
  <si>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</si>
  <si>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</si>
  <si>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</si>
  <si>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</si>
  <si>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</si>
  <si>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</si>
  <si>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</si>
  <si>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</si>
  <si>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</si>
  <si>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</si>
  <si>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</si>
  <si>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</si>
  <si>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</si>
  <si>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</si>
  <si>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</si>
  <si>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</si>
  <si>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</si>
  <si>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</si>
  <si>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</si>
  <si>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</si>
  <si>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</si>
  <si>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</si>
  <si>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</si>
  <si>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</si>
  <si>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</si>
  <si>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</si>
  <si>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</si>
  <si>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</si>
  <si>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</si>
  <si>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</si>
  <si>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</si>
  <si>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</si>
  <si>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</si>
  <si>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</si>
  <si>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</si>
  <si>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</si>
  <si>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</si>
  <si>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</si>
  <si>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</si>
  <si>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</si>
  <si>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</si>
  <si>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</si>
  <si>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</si>
  <si>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</si>
  <si>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</si>
  <si>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</si>
  <si>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</si>
  <si>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</si>
  <si>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</si>
  <si>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</si>
  <si>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</si>
  <si>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</si>
  <si>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</si>
  <si>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</si>
  <si>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</si>
  <si>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</si>
  <si>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</si>
  <si>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</si>
  <si>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</si>
  <si>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</si>
  <si>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</si>
  <si>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</si>
  <si>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</si>
  <si>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</si>
  <si>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</si>
  <si>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</si>
  <si>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</si>
  <si>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</si>
  <si>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</si>
  <si>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</si>
  <si>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</si>
  <si>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</si>
  <si>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</si>
  <si>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</si>
  <si>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</si>
  <si>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</si>
  <si>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</si>
  <si>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</si>
  <si>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</si>
  <si>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</si>
  <si>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</si>
  <si>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</si>
  <si>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</si>
  <si>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</si>
  <si>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</si>
  <si>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</si>
  <si>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</si>
  <si>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</si>
  <si>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</si>
  <si>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</si>
  <si>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</si>
  <si>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</si>
  <si>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</si>
  <si>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</si>
  <si>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</si>
  <si>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</si>
  <si>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</si>
  <si>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</si>
  <si>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</si>
  <si>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</si>
  <si>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</si>
  <si>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</si>
  <si>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</si>
  <si>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</si>
  <si>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</si>
  <si>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</si>
  <si>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</si>
  <si>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</si>
  <si>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</si>
  <si>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</si>
  <si>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</si>
  <si>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</si>
  <si>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</si>
  <si>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</si>
  <si>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</si>
  <si>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</si>
  <si>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</si>
  <si>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</si>
  <si>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</si>
  <si>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</si>
  <si>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</si>
  <si>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</si>
  <si>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</si>
  <si>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</si>
  <si>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</si>
  <si>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</si>
  <si>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</si>
  <si>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</si>
  <si>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</si>
  <si>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</si>
  <si>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</si>
  <si>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</si>
  <si>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</si>
  <si>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</si>
  <si>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</si>
  <si>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</si>
  <si>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</si>
  <si>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</si>
  <si>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</si>
  <si>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</si>
  <si>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</si>
  <si>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</si>
  <si>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</si>
  <si>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</si>
  <si>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</si>
  <si>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</si>
  <si>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</si>
  <si>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</si>
  <si>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</si>
  <si>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</si>
  <si>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</si>
  <si>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</si>
  <si>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</si>
  <si>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</si>
  <si>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</si>
  <si>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</si>
  <si>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</si>
  <si>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</si>
  <si>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</si>
  <si>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</si>
  <si>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</si>
  <si>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</si>
  <si>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</si>
  <si>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</si>
  <si>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</si>
  <si>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</si>
  <si>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</si>
  <si>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</si>
  <si>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</si>
  <si>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</si>
  <si>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</si>
  <si>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</si>
  <si>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</si>
  <si>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</si>
  <si>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</si>
  <si>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</si>
  <si>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</si>
  <si>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</si>
  <si>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</si>
  <si>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</si>
  <si>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</si>
  <si>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</si>
  <si>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</si>
  <si>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</si>
  <si>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</si>
  <si>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</si>
  <si>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</si>
  <si>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</si>
  <si>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</si>
  <si>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</si>
  <si>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</si>
  <si>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</si>
  <si>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</si>
  <si>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</si>
  <si>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</si>
  <si>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</si>
  <si>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</si>
  <si>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</si>
  <si>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</si>
  <si>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</si>
  <si>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</si>
  <si>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</si>
  <si>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</si>
  <si>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</si>
  <si>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</si>
  <si>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</si>
  <si>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</si>
  <si>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</si>
  <si>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</si>
  <si>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</si>
  <si>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</si>
  <si>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</si>
  <si>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</si>
  <si>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</si>
  <si>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</si>
  <si>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</si>
  <si>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</si>
  <si>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</si>
  <si>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</si>
  <si>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</si>
  <si>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</si>
  <si>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</si>
  <si>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</si>
  <si>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</si>
  <si>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</si>
  <si>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</si>
  <si>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</si>
  <si>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</si>
  <si>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</si>
  <si>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</si>
  <si>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</si>
  <si>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</si>
  <si>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</si>
  <si>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</si>
  <si>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</si>
  <si>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</si>
  <si>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</si>
  <si>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</si>
  <si>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</si>
  <si>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</si>
  <si>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</si>
  <si>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</si>
  <si>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</si>
  <si>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</si>
  <si>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</si>
  <si>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</si>
  <si>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</si>
  <si>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</si>
  <si>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</si>
  <si>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</si>
  <si>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</si>
  <si>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</si>
  <si>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</si>
  <si>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</si>
  <si>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</si>
  <si>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</si>
  <si>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</si>
  <si>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</si>
  <si>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</si>
  <si>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</si>
  <si>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</si>
  <si>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</si>
  <si>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</si>
  <si>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</si>
  <si>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</si>
  <si>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</si>
  <si>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</si>
  <si>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</si>
  <si>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</si>
  <si>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</si>
  <si>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</si>
  <si>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</si>
  <si>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</si>
  <si>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</si>
  <si>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</si>
  <si>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</si>
  <si>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</si>
  <si>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</si>
  <si>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</si>
  <si>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</si>
  <si>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</si>
  <si>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</si>
  <si>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</si>
  <si>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</si>
  <si>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</si>
  <si>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</si>
  <si>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</si>
  <si>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</si>
  <si>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</si>
  <si>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</si>
  <si>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</si>
  <si>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</si>
  <si>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</si>
  <si>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</si>
  <si>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</si>
  <si>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</si>
  <si>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</si>
  <si>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</si>
  <si>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</si>
  <si>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</si>
  <si>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</si>
  <si>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</si>
  <si>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</si>
  <si>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</si>
  <si>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</si>
  <si>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</si>
  <si>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</si>
  <si>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</si>
  <si>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</si>
  <si>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</si>
  <si>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</si>
  <si>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</si>
  <si>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</si>
  <si>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</si>
  <si>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</si>
  <si>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</si>
  <si>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</si>
  <si>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</si>
  <si>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</si>
  <si>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</si>
  <si>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</si>
  <si>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</si>
  <si>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</si>
  <si>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</si>
  <si>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</si>
  <si>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</si>
  <si>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</si>
  <si>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</si>
  <si>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</si>
  <si>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</si>
  <si>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</si>
  <si>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</si>
  <si>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</si>
  <si>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</si>
  <si>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</si>
  <si>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</si>
  <si>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</si>
  <si>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</si>
  <si>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</si>
  <si>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</si>
  <si>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</si>
  <si>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</si>
  <si>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</si>
  <si>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</si>
  <si>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</si>
  <si>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</si>
  <si>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</si>
  <si>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</si>
  <si>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</si>
  <si>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</si>
  <si>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</si>
  <si>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</si>
  <si>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</si>
  <si>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</si>
  <si>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</si>
  <si>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</si>
  <si>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</si>
  <si>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</si>
  <si>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</si>
  <si>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</si>
  <si>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</si>
  <si>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</si>
  <si>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</si>
  <si>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</si>
  <si>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</si>
  <si>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</si>
  <si>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</si>
  <si>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</si>
  <si>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</si>
  <si>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</si>
  <si>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</si>
  <si>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</si>
  <si>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</si>
  <si>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</si>
  <si>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</si>
  <si>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</si>
  <si>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</si>
  <si>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</si>
  <si>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</si>
  <si>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</si>
  <si>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</si>
  <si>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</si>
  <si>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</si>
  <si>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</si>
  <si>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</si>
  <si>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</si>
  <si>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</si>
  <si>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</si>
  <si>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</si>
  <si>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</si>
  <si>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</si>
  <si>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</si>
  <si>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</si>
  <si>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</si>
  <si>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</si>
  <si>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</si>
  <si>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</si>
  <si>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</si>
  <si>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</si>
  <si>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</si>
  <si>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</si>
  <si>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</si>
  <si>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</si>
  <si>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</si>
  <si>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</si>
  <si>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</si>
  <si>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</si>
  <si>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</si>
  <si>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</si>
  <si>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</si>
  <si>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</si>
  <si>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</si>
  <si>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</si>
  <si>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</si>
  <si>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</si>
  <si>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</si>
  <si>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</si>
  <si>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</si>
  <si>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</si>
  <si>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</si>
  <si>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</si>
  <si>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</si>
  <si>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</si>
  <si>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</si>
  <si>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</si>
  <si>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</si>
  <si>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</si>
  <si>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</si>
  <si>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</si>
  <si>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</si>
  <si>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</si>
  <si>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</si>
  <si>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</si>
  <si>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</si>
  <si>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</si>
  <si>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</si>
  <si>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</si>
  <si>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</si>
  <si>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</si>
  <si>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</si>
  <si>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</si>
  <si>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</si>
  <si>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</si>
  <si>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</si>
  <si>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</si>
  <si>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</si>
  <si>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</si>
  <si>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</si>
  <si>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</si>
  <si>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</si>
  <si>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</si>
  <si>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</si>
  <si>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</si>
  <si>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</si>
  <si>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</si>
  <si>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</si>
  <si>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</si>
  <si>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</si>
  <si>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</si>
  <si>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</si>
  <si>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</si>
  <si>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</si>
  <si>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</si>
  <si>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</si>
  <si>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</si>
  <si>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</si>
  <si>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</si>
  <si>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</si>
  <si>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</si>
  <si>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</si>
  <si>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</si>
  <si>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</si>
  <si>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</si>
  <si>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</si>
  <si>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</si>
  <si>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</si>
  <si>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</si>
  <si>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</si>
  <si>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</si>
  <si>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</si>
  <si>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</si>
  <si>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</si>
  <si>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</si>
  <si>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</si>
  <si>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</si>
  <si>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</si>
  <si>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</si>
  <si>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</si>
  <si>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</si>
  <si>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</si>
  <si>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</si>
  <si>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</si>
  <si>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</si>
  <si>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</si>
  <si>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</si>
  <si>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</si>
  <si>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</si>
  <si>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</si>
  <si>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</si>
  <si>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</si>
  <si>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</si>
  <si>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</si>
  <si>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</si>
  <si>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</si>
  <si>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</si>
  <si>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</si>
  <si>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</si>
  <si>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</si>
  <si>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</si>
  <si>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</si>
  <si>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</si>
  <si>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</si>
  <si>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</si>
  <si>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</si>
  <si>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</si>
  <si>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</si>
  <si>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</si>
  <si>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</si>
  <si>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</si>
  <si>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</si>
  <si>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</si>
  <si>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</si>
  <si>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</si>
  <si>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</si>
  <si>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</si>
  <si>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</si>
  <si>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</si>
  <si>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</si>
  <si>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</si>
  <si>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</si>
  <si>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</si>
  <si>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</si>
  <si>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</si>
  <si>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</si>
  <si>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</si>
  <si>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</si>
  <si>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</si>
  <si>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</si>
  <si>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</si>
  <si>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</si>
  <si>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</si>
  <si>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</si>
  <si>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</si>
  <si>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</si>
  <si>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</si>
  <si>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</si>
  <si>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</si>
  <si>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</si>
  <si>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</si>
  <si>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</si>
  <si>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</si>
  <si>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</si>
  <si>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</si>
  <si>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</si>
  <si>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</si>
  <si>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</si>
  <si>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</si>
  <si>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</si>
  <si>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</si>
  <si>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</si>
  <si>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</si>
  <si>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</si>
  <si>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</si>
  <si>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</si>
  <si>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</si>
  <si>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</si>
  <si>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</si>
  <si>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</si>
  <si>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</si>
  <si>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</si>
  <si>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</si>
  <si>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</si>
  <si>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</si>
  <si>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</si>
  <si>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</si>
  <si>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</si>
  <si>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</si>
  <si>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</si>
  <si>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</si>
  <si>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</si>
  <si>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</si>
  <si>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</si>
  <si>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</si>
  <si>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</si>
  <si>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</si>
  <si>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</si>
  <si>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</si>
  <si>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</si>
  <si>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</si>
  <si>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</si>
  <si>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</si>
  <si>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</si>
  <si>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</si>
  <si>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</si>
  <si>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</si>
  <si>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</si>
  <si>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</si>
  <si>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</si>
  <si>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</si>
  <si>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</si>
  <si>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</si>
  <si>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</si>
  <si>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</si>
  <si>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</si>
  <si>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</si>
  <si>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</si>
  <si>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</si>
  <si>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</si>
  <si>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</si>
  <si>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</si>
  <si>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</si>
  <si>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</si>
  <si>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</si>
  <si>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</si>
  <si>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</si>
  <si>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</si>
  <si>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</si>
  <si>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</si>
  <si>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</si>
  <si>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</si>
  <si>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</si>
  <si>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</si>
  <si>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</si>
  <si>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</si>
  <si>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</si>
  <si>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</si>
  <si>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</si>
  <si>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</si>
  <si>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</si>
  <si>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</si>
  <si>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</si>
  <si>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</si>
  <si>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</si>
  <si>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</si>
  <si>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</si>
  <si>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</si>
  <si>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</si>
  <si>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</si>
  <si>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</si>
  <si>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</si>
  <si>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</si>
  <si>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</si>
  <si>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</si>
  <si>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</si>
  <si>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</si>
  <si>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</si>
  <si>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</si>
  <si>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</si>
  <si>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</si>
  <si>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</si>
  <si>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</si>
  <si>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</si>
  <si>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</si>
  <si>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</si>
  <si>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</si>
  <si>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</si>
  <si>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</si>
  <si>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</si>
  <si>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</si>
  <si>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</si>
  <si>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</si>
  <si>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</si>
  <si>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</si>
  <si>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</si>
  <si>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</si>
  <si>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</si>
  <si>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</si>
  <si>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</si>
  <si>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</si>
  <si>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</si>
  <si>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</si>
  <si>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</si>
  <si>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</si>
  <si>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</si>
  <si>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</si>
  <si>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</si>
  <si>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</si>
  <si>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</si>
  <si>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</si>
  <si>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</si>
  <si>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</si>
  <si>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</si>
  <si>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</si>
  <si>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</si>
  <si>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</si>
  <si>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</si>
  <si>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</si>
  <si>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</si>
  <si>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</si>
  <si>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</si>
  <si>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</si>
  <si>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</si>
  <si>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</si>
  <si>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</si>
  <si>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</si>
  <si>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</si>
  <si>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</si>
  <si>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</si>
  <si>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</si>
  <si>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</si>
  <si>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</si>
  <si>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</si>
  <si>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</si>
  <si>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</si>
  <si>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</si>
  <si>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</si>
  <si>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</si>
  <si>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</si>
  <si>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</si>
  <si>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</si>
  <si>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</si>
  <si>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</si>
  <si>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</si>
  <si>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</si>
  <si>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</si>
  <si>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</si>
  <si>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</si>
  <si>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</si>
  <si>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</si>
  <si>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</si>
  <si>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</si>
  <si>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</si>
  <si>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</si>
  <si>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</si>
  <si>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</si>
  <si>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</si>
  <si>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</si>
  <si>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</si>
  <si>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</si>
  <si>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</si>
  <si>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</si>
  <si>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</si>
  <si>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</si>
  <si>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</si>
  <si>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</si>
  <si>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</si>
  <si>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</si>
  <si>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</si>
  <si>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</si>
  <si>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</si>
  <si>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</si>
  <si>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</si>
  <si>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</si>
  <si>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</si>
  <si>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</si>
  <si>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</si>
  <si>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</si>
  <si>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</si>
  <si>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</si>
  <si>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</si>
  <si>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</si>
  <si>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</si>
  <si>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</si>
  <si>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</si>
  <si>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</si>
  <si>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</si>
  <si>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</si>
  <si>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</si>
  <si>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</si>
  <si>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</si>
  <si>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</si>
  <si>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</si>
  <si>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</si>
  <si>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</si>
  <si>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</si>
  <si>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</si>
  <si>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</si>
  <si>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</si>
  <si>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</si>
  <si>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</si>
  <si>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</si>
  <si>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</si>
  <si>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</si>
  <si>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</si>
  <si>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</si>
  <si>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</si>
  <si>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</si>
  <si>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</si>
  <si>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</si>
  <si>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</si>
  <si>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</si>
  <si>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</si>
  <si>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</si>
  <si>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</si>
  <si>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</si>
  <si>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</si>
  <si>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</si>
  <si>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</si>
  <si>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</si>
  <si>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</si>
  <si>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</si>
  <si>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</si>
  <si>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</si>
  <si>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</si>
  <si>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</si>
  <si>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</si>
  <si>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</si>
  <si>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</si>
  <si>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</si>
  <si>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</si>
  <si>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</si>
  <si>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</si>
  <si>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</si>
  <si>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</si>
  <si>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</si>
  <si>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</si>
  <si>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</si>
  <si>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</si>
  <si>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</si>
  <si>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</si>
  <si>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</si>
  <si>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</si>
  <si>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</si>
  <si>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</si>
  <si>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</si>
  <si>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</si>
  <si>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</si>
  <si>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</si>
  <si>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</si>
  <si>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</si>
  <si>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</si>
  <si>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</si>
  <si>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</si>
  <si>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</si>
  <si>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</si>
  <si>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</si>
  <si>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</si>
  <si>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</si>
  <si>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</si>
  <si>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</si>
  <si>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</si>
  <si>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</si>
  <si>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</si>
  <si>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</si>
  <si>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</si>
  <si>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</si>
  <si>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</si>
  <si>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</si>
  <si>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</si>
  <si>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</si>
  <si>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</si>
  <si>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</si>
  <si>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</si>
  <si>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</si>
  <si>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</si>
  <si>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</si>
  <si>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</si>
  <si>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</si>
  <si>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</si>
  <si>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</si>
  <si>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</si>
  <si>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</si>
  <si>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</si>
  <si>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</si>
  <si>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</si>
  <si>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</si>
  <si>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</si>
  <si>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</si>
  <si>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</si>
  <si>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</si>
  <si>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</si>
  <si>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</si>
  <si>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</si>
  <si>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</si>
  <si>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</si>
  <si>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</si>
  <si>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</si>
  <si>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</si>
  <si>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</si>
  <si>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</si>
  <si>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</si>
  <si>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</si>
  <si>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</si>
  <si>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</si>
  <si>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</si>
  <si>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</si>
  <si>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</si>
  <si>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</si>
  <si>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</si>
  <si>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</si>
  <si>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</si>
  <si>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</si>
  <si>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</si>
  <si>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</si>
  <si>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</si>
  <si>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</si>
  <si>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</si>
  <si>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</si>
  <si>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</si>
  <si>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</si>
  <si>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</si>
  <si>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</si>
  <si>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</si>
  <si>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</si>
  <si>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</si>
  <si>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</si>
  <si>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</si>
  <si>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</si>
  <si>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</si>
  <si>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</si>
  <si>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</si>
  <si>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</si>
  <si>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</si>
  <si>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</si>
  <si>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</si>
  <si>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</si>
  <si>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</si>
  <si>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</si>
  <si>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</si>
  <si>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</si>
  <si>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</si>
  <si>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</si>
  <si>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</si>
  <si>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</si>
  <si>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</si>
  <si>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</si>
  <si>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</si>
  <si>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</si>
  <si>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</si>
  <si>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</si>
  <si>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</si>
  <si>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</si>
  <si>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</si>
  <si>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</si>
  <si>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</si>
  <si>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</si>
  <si>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</si>
  <si>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</si>
  <si>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</si>
  <si>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</si>
  <si>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</si>
  <si>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</si>
  <si>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</si>
  <si>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</si>
  <si>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</si>
  <si>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</si>
  <si>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</si>
  <si>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</si>
  <si>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</si>
  <si>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</si>
  <si>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</si>
  <si>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</si>
  <si>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</si>
  <si>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</si>
  <si>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</si>
  <si>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</si>
  <si>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</si>
  <si>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</si>
  <si>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</si>
  <si>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</si>
  <si>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</si>
  <si>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</si>
  <si>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</si>
  <si>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</si>
  <si>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</si>
  <si>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</si>
  <si>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</si>
  <si>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</si>
  <si>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</si>
  <si>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</si>
  <si>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</si>
  <si>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</si>
  <si>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</si>
  <si>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</si>
  <si>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</si>
  <si>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</si>
  <si>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</si>
  <si>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</si>
  <si>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</si>
  <si>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</si>
  <si>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</si>
  <si>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</si>
  <si>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</si>
  <si>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</si>
  <si>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</si>
  <si>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</si>
  <si>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</si>
  <si>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</si>
  <si>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</si>
  <si>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</si>
  <si>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</si>
  <si>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</si>
  <si>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</si>
  <si>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</si>
  <si>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</si>
  <si>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</si>
  <si>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</si>
  <si>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</si>
  <si>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</si>
  <si>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</si>
  <si>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</si>
  <si>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</si>
  <si>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</si>
  <si>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</si>
  <si>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</si>
  <si>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</si>
  <si>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</si>
  <si>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</si>
  <si>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</si>
  <si>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</si>
  <si>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</si>
  <si>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</si>
  <si>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</si>
  <si>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</si>
  <si>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</si>
  <si>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</si>
  <si>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</si>
  <si>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</si>
  <si>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</si>
  <si>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</si>
  <si>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</si>
  <si>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</si>
  <si>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</si>
  <si>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</si>
  <si>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</si>
  <si>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</si>
  <si>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</si>
  <si>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</si>
  <si>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</si>
  <si>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</si>
  <si>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</si>
  <si>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</si>
  <si>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</si>
  <si>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</si>
  <si>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</si>
  <si>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</si>
  <si>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</si>
  <si>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</si>
  <si>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</si>
  <si>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</si>
  <si>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</si>
  <si>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</si>
  <si>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</si>
  <si>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</si>
  <si>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</si>
  <si>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</si>
  <si>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</si>
  <si>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</si>
  <si>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</si>
  <si>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</si>
  <si>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</si>
  <si>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</si>
  <si>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</si>
  <si>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</si>
  <si>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</si>
  <si>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</si>
  <si>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</si>
  <si>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</si>
  <si>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</si>
  <si>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</si>
  <si>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</si>
  <si>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</si>
  <si>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</si>
  <si>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</si>
  <si>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</si>
  <si>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</si>
  <si>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</si>
  <si>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</si>
  <si>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</si>
  <si>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</si>
  <si>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</si>
  <si>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</si>
  <si>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</si>
  <si>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</si>
  <si>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</si>
  <si>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</si>
  <si>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</si>
  <si>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</si>
  <si>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</si>
  <si>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</si>
  <si>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</si>
  <si>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</si>
  <si>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</si>
  <si>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</si>
  <si>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</si>
  <si>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</si>
  <si>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</si>
  <si>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</si>
  <si>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</si>
  <si>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</si>
  <si>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</si>
  <si>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</si>
  <si>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</si>
  <si>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</si>
  <si>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</si>
  <si>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</si>
  <si>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</si>
  <si>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</si>
  <si>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</si>
  <si>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</si>
  <si>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</si>
  <si>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</si>
  <si>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</si>
  <si>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</si>
  <si>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</si>
  <si>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</si>
  <si>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</si>
  <si>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</si>
  <si>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</si>
  <si>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</si>
  <si>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</si>
  <si>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</si>
  <si>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</si>
  <si>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</si>
  <si>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</si>
  <si>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</si>
  <si>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</si>
  <si>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</si>
  <si>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</si>
  <si>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</si>
  <si>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</si>
  <si>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</si>
  <si>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</si>
  <si>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</si>
  <si>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</si>
  <si>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</si>
  <si>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</si>
  <si>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</si>
  <si>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</si>
  <si>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</si>
  <si>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</si>
  <si>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</si>
  <si>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</si>
  <si>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</si>
  <si>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</si>
  <si>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</si>
  <si>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</si>
  <si>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</si>
  <si>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</si>
  <si>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</si>
  <si>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</si>
  <si>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</si>
  <si>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</si>
  <si>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</si>
  <si>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</si>
  <si>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</si>
  <si>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</si>
  <si>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</si>
  <si>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</si>
  <si>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</si>
  <si>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</si>
  <si>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</si>
  <si>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</si>
  <si>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</si>
  <si>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</si>
  <si>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</si>
  <si>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</si>
  <si>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</si>
  <si>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</si>
  <si>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</si>
  <si>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</si>
  <si>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</si>
  <si>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</si>
  <si>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</si>
  <si>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</si>
  <si>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</si>
  <si>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</si>
  <si>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</si>
  <si>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</si>
  <si>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</si>
  <si>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</si>
  <si>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</si>
  <si>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</si>
  <si>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</si>
  <si>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</si>
  <si>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</si>
  <si>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</si>
  <si>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</si>
  <si>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</si>
  <si>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</si>
  <si>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</si>
  <si>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</si>
  <si>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</si>
  <si>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</si>
  <si>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</si>
  <si>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</si>
  <si>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</si>
  <si>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</si>
  <si>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</si>
  <si>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</si>
  <si>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</si>
  <si>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</si>
  <si>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</si>
  <si>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</si>
  <si>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</si>
  <si>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</si>
  <si>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</si>
  <si>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</si>
  <si>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</si>
  <si>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</si>
  <si>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</si>
  <si>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</si>
  <si>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</si>
  <si>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</si>
  <si>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</si>
  <si>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</si>
  <si>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</si>
  <si>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</si>
  <si>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</si>
  <si>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</si>
  <si>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</si>
  <si>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</si>
  <si>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</si>
  <si>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</si>
  <si>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</si>
  <si>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</si>
  <si>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</si>
  <si>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</si>
  <si>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</si>
  <si>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</si>
  <si>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</si>
  <si>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</si>
  <si>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</si>
  <si>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</si>
  <si>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</si>
  <si>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</si>
  <si>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</si>
  <si>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</si>
  <si>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</si>
  <si>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</si>
  <si>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</si>
  <si>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</si>
  <si>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</si>
  <si>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</si>
  <si>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</si>
  <si>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</si>
  <si>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</si>
  <si>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</si>
  <si>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</si>
  <si>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</si>
  <si>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</si>
  <si>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</si>
  <si>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</si>
  <si>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</si>
  <si>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</si>
  <si>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</si>
  <si>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</si>
  <si>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</si>
  <si>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</si>
  <si>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</si>
  <si>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</si>
  <si>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</si>
  <si>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</si>
  <si>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</si>
  <si>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</si>
  <si>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</si>
  <si>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</si>
  <si>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</si>
  <si>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</si>
  <si>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</si>
  <si>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</si>
  <si>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</si>
  <si>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</si>
  <si>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</si>
  <si>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</si>
  <si>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</si>
  <si>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</si>
  <si>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</si>
  <si>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</si>
  <si>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</si>
  <si>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</si>
  <si>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</si>
  <si>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</si>
  <si>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</si>
  <si>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</si>
  <si>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</si>
  <si>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</si>
  <si>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</si>
  <si>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</si>
  <si>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</si>
  <si>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</si>
  <si>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</si>
  <si>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</si>
  <si>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</si>
  <si>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</si>
  <si>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</si>
  <si>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</si>
  <si>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</si>
  <si>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</si>
  <si>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</si>
  <si>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</si>
  <si>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</si>
  <si>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</si>
  <si>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</si>
  <si>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</si>
  <si>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</si>
  <si>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</si>
  <si>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</si>
  <si>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</si>
  <si>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</si>
  <si>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</si>
  <si>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</si>
  <si>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</si>
  <si>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</si>
  <si>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</si>
  <si>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</si>
  <si>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</si>
  <si>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</si>
  <si>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</si>
  <si>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</si>
  <si>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</si>
  <si>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</si>
  <si>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</si>
  <si>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</si>
  <si>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</si>
  <si>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</si>
  <si>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</si>
  <si>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</si>
  <si>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</si>
  <si>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</si>
  <si>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</si>
  <si>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</si>
  <si>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</si>
  <si>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</si>
  <si>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</si>
  <si>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</si>
  <si>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</si>
  <si>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</si>
  <si>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</si>
  <si>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</si>
  <si>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</si>
  <si>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</si>
  <si>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</si>
  <si>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</si>
  <si>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</si>
  <si>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</si>
  <si>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</si>
  <si>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</si>
  <si>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</si>
  <si>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</si>
  <si>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</si>
  <si>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</si>
  <si>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</si>
  <si>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</si>
  <si>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</si>
  <si>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</si>
  <si>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</si>
  <si>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</si>
  <si>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</si>
  <si>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</si>
  <si>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</si>
  <si>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</si>
  <si>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</si>
  <si>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</si>
  <si>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</si>
  <si>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</si>
  <si>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</si>
  <si>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</si>
  <si>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</si>
  <si>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</si>
  <si>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</si>
  <si>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</si>
  <si>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</si>
  <si>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</si>
  <si>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</si>
  <si>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</si>
  <si>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</si>
  <si>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</si>
  <si>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</si>
  <si>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</si>
  <si>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</si>
  <si>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</si>
  <si>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</si>
  <si>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</si>
  <si>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</si>
  <si>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</si>
  <si>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</si>
  <si>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</si>
  <si>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</si>
  <si>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</si>
  <si>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</si>
  <si>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</si>
  <si>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</si>
  <si>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</si>
  <si>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</si>
  <si>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</si>
  <si>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</si>
  <si>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</si>
  <si>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</si>
  <si>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</si>
  <si>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</si>
  <si>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</si>
  <si>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</si>
  <si>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</si>
  <si>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</si>
  <si>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</si>
  <si>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</si>
  <si>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</si>
  <si>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</si>
  <si>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</si>
  <si>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</si>
  <si>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</si>
  <si>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</si>
  <si>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</si>
  <si>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</si>
  <si>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</si>
  <si>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</si>
  <si>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</si>
  <si>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</si>
  <si>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</si>
  <si>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</si>
  <si>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</si>
  <si>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</si>
  <si>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</si>
  <si>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</si>
  <si>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</si>
  <si>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</si>
  <si>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</si>
  <si>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</si>
  <si>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</si>
  <si>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</si>
  <si>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</si>
  <si>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</si>
  <si>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</si>
  <si>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</si>
  <si>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</si>
  <si>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</si>
  <si>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</si>
  <si>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</si>
  <si>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</si>
  <si>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</si>
  <si>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</si>
  <si>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</si>
  <si>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</si>
  <si>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</si>
  <si>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</si>
  <si>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</si>
  <si>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</si>
  <si>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</si>
  <si>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</si>
  <si>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</si>
  <si>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</si>
  <si>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</si>
  <si>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</si>
  <si>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</si>
  <si>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</si>
  <si>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</si>
  <si>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</si>
  <si>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</si>
  <si>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</si>
  <si>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</si>
  <si>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</si>
  <si>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</si>
  <si>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</si>
  <si>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</si>
  <si>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</si>
  <si>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</si>
  <si>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</si>
  <si>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</si>
  <si>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</si>
  <si>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</si>
  <si>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</si>
  <si>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</si>
  <si>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</si>
  <si>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</si>
  <si>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</si>
  <si>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</si>
  <si>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</si>
  <si>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</si>
  <si>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</si>
  <si>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</si>
  <si>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</si>
  <si>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</si>
  <si>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</si>
  <si>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</si>
  <si>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</si>
  <si>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</si>
  <si>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</si>
  <si>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</si>
  <si>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</si>
  <si>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</si>
  <si>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</si>
  <si>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</si>
  <si>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</si>
  <si>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</si>
  <si>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</si>
  <si>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</si>
  <si>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</si>
  <si>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</si>
  <si>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</si>
  <si>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</si>
  <si>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</si>
  <si>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</si>
  <si>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</si>
  <si>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</si>
  <si>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</si>
  <si>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</si>
  <si>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</si>
  <si>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</si>
  <si>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</si>
  <si>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</si>
  <si>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</si>
  <si>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</si>
  <si>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</si>
  <si>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</si>
  <si>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</si>
  <si>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</si>
  <si>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</si>
  <si>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</si>
  <si>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</si>
  <si>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</si>
  <si>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</si>
  <si>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</si>
  <si>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</si>
  <si>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</si>
  <si>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</si>
  <si>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</si>
  <si>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</si>
  <si>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</si>
  <si>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</si>
  <si>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</si>
  <si>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</si>
  <si>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</si>
  <si>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</si>
  <si>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</si>
  <si>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</si>
  <si>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</si>
  <si>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</si>
  <si>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</si>
  <si>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</si>
  <si>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</si>
  <si>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</si>
  <si>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</si>
  <si>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</si>
  <si>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</si>
  <si>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</si>
  <si>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</si>
  <si>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</si>
  <si>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</si>
  <si>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</si>
  <si>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</si>
  <si>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</si>
  <si>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</si>
  <si>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</si>
  <si>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</si>
  <si>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</si>
  <si>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</si>
  <si>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</si>
  <si>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</si>
  <si>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</si>
  <si>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</si>
  <si>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</si>
  <si>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</si>
  <si>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</si>
  <si>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</si>
  <si>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</si>
  <si>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</si>
  <si>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</si>
  <si>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</si>
  <si>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</si>
  <si>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</si>
  <si>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</si>
  <si>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</si>
  <si>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</si>
  <si>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</si>
  <si>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</si>
  <si>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</si>
  <si>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</si>
  <si>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</si>
  <si>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</si>
  <si>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</si>
  <si>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</si>
  <si>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</si>
  <si>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</si>
  <si>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</si>
  <si>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</si>
  <si>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</si>
  <si>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</si>
  <si>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</si>
  <si>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</si>
  <si>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</si>
  <si>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</si>
  <si>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</si>
  <si>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</si>
  <si>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</si>
  <si>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</si>
  <si>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</si>
  <si>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</si>
  <si>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</si>
  <si>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</si>
  <si>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</si>
  <si>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</si>
  <si>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</si>
  <si>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</si>
  <si>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</si>
  <si>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</si>
  <si>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</si>
  <si>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</si>
  <si>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</si>
  <si>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</si>
  <si>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</si>
  <si>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</si>
  <si>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</si>
  <si>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</si>
  <si>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</si>
  <si>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</si>
  <si>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</si>
  <si>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</si>
  <si>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</si>
  <si>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</si>
  <si>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</si>
  <si>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</si>
  <si>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</si>
  <si>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</si>
  <si>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</si>
  <si>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</si>
  <si>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</si>
  <si>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</si>
  <si>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</si>
  <si>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</si>
  <si>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</si>
  <si>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</si>
  <si>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</si>
  <si>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</si>
  <si>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</si>
  <si>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</si>
  <si>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</si>
  <si>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</si>
  <si>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</si>
  <si>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</si>
  <si>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</si>
  <si>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</si>
  <si>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</si>
  <si>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</si>
  <si>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</si>
  <si>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</si>
  <si>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</si>
  <si>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</si>
  <si>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</si>
  <si>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</si>
  <si>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</si>
  <si>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</si>
  <si>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</si>
  <si>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</si>
  <si>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</si>
  <si>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</si>
  <si>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</si>
  <si>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</si>
  <si>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</si>
  <si>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</si>
  <si>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</si>
  <si>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</si>
  <si>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</si>
  <si>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</si>
  <si>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</si>
  <si>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</si>
  <si>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</si>
  <si>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</si>
  <si>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</si>
  <si>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</si>
  <si>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</si>
  <si>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</si>
  <si>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</si>
  <si>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</si>
  <si>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</si>
  <si>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</si>
  <si>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</si>
  <si>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</si>
  <si>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</si>
  <si>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</si>
  <si>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</si>
  <si>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</si>
  <si>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</si>
  <si>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</si>
  <si>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</si>
  <si>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</si>
  <si>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</si>
  <si>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</si>
  <si>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</si>
  <si>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</si>
  <si>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</si>
  <si>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</si>
  <si>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</si>
  <si>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</si>
  <si>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</si>
  <si>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</si>
  <si>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</si>
  <si>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</si>
  <si>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</si>
  <si>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</si>
  <si>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</si>
  <si>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</si>
  <si>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</si>
  <si>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</si>
  <si>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</si>
  <si>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</si>
  <si>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</si>
  <si>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</si>
  <si>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</si>
  <si>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</si>
  <si>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</si>
  <si>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</si>
  <si>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</si>
  <si>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</si>
  <si>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</si>
  <si>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</si>
  <si>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</si>
  <si>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</si>
  <si>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</si>
  <si>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</si>
  <si>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</si>
  <si>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</si>
  <si>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</si>
  <si>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</si>
  <si>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</si>
  <si>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</si>
  <si>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</si>
  <si>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</si>
  <si>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</si>
  <si>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</si>
  <si>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</si>
  <si>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</si>
  <si>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</si>
  <si>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</si>
  <si>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</si>
  <si>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</si>
  <si>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</si>
  <si>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</si>
  <si>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</si>
  <si>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</si>
  <si>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</si>
  <si>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</si>
  <si>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</si>
  <si>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</si>
  <si>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</si>
  <si>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</si>
  <si>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</si>
  <si>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</si>
  <si>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</si>
  <si>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</si>
  <si>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</si>
  <si>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</si>
  <si>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</si>
  <si>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</si>
  <si>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</si>
  <si>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</si>
  <si>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</si>
  <si>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</si>
  <si>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</si>
  <si>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</si>
  <si>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</si>
  <si>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</si>
  <si>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</si>
  <si>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</si>
  <si>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</si>
  <si>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</si>
  <si>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</si>
  <si>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</si>
  <si>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</si>
  <si>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</si>
  <si>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</si>
  <si>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</si>
  <si>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</si>
  <si>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</si>
  <si>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</si>
  <si>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</si>
  <si>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</si>
  <si>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</si>
  <si>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</si>
  <si>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</si>
  <si>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</si>
  <si>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</si>
  <si>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</si>
  <si>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</si>
  <si>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</si>
  <si>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</si>
  <si>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</si>
  <si>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</si>
  <si>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</si>
  <si>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</si>
  <si>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</si>
  <si>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</si>
  <si>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</si>
  <si>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</si>
  <si>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</si>
  <si>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</si>
  <si>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</si>
  <si>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</si>
  <si>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</si>
  <si>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</si>
  <si>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</si>
  <si>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</si>
  <si>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</si>
  <si>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</si>
  <si>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</si>
  <si>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</si>
  <si>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</si>
  <si>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</si>
  <si>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</si>
  <si>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</si>
  <si>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</si>
  <si>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</si>
  <si>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</si>
  <si>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</si>
  <si>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</si>
  <si>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</si>
  <si>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</si>
  <si>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</si>
  <si>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</si>
  <si>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</si>
  <si>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</si>
  <si>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</si>
  <si>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</si>
  <si>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</si>
  <si>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</si>
  <si>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</si>
  <si>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</si>
  <si>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</si>
  <si>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</si>
  <si>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</si>
  <si>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</si>
  <si>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</si>
  <si>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</si>
  <si>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</si>
  <si>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</si>
  <si>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</si>
  <si>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</si>
  <si>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</si>
  <si>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</si>
  <si>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</si>
  <si>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</si>
  <si>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</si>
  <si>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</si>
  <si>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</si>
  <si>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</si>
  <si>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</si>
  <si>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</si>
  <si>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</si>
  <si>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</si>
  <si>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</si>
  <si>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</si>
  <si>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</si>
  <si>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</si>
  <si>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</si>
  <si>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</si>
  <si>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</si>
  <si>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</si>
  <si>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</si>
  <si>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</si>
  <si>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</si>
  <si>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</si>
  <si>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</si>
  <si>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</si>
  <si>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</si>
  <si>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</si>
  <si>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</si>
  <si>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</si>
  <si>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</si>
  <si>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</si>
  <si>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</si>
  <si>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</si>
  <si>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</si>
  <si>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</si>
  <si>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</si>
  <si>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</si>
  <si>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</si>
  <si>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</si>
  <si>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</si>
  <si>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</si>
  <si>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</si>
  <si>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</si>
  <si>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</si>
  <si>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</si>
  <si>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</si>
  <si>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</si>
  <si>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</si>
  <si>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</si>
  <si>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</si>
  <si>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</si>
  <si>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</si>
  <si>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</si>
  <si>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</si>
  <si>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</si>
  <si>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</si>
  <si>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</si>
  <si>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</si>
  <si>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</si>
  <si>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</si>
  <si>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</si>
  <si>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</si>
  <si>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</si>
  <si>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</si>
  <si>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</si>
  <si>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</si>
  <si>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</si>
  <si>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</si>
  <si>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</si>
  <si>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</si>
  <si>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</si>
  <si>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</si>
  <si>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</si>
  <si>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</si>
  <si>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</si>
  <si>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</si>
  <si>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</si>
  <si>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</si>
  <si>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</si>
  <si>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</si>
  <si>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</si>
  <si>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</si>
  <si>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</si>
  <si>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</si>
  <si>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</si>
  <si>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</si>
  <si>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</si>
  <si>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</si>
  <si>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</si>
  <si>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</si>
  <si>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</si>
  <si>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</si>
  <si>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</si>
  <si>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</si>
  <si>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</si>
  <si>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</si>
  <si>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</si>
  <si>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</si>
  <si>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</si>
  <si>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</si>
  <si>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</si>
  <si>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</si>
  <si>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</si>
  <si>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</si>
  <si>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</si>
  <si>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</si>
  <si>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</si>
  <si>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</si>
  <si>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</si>
  <si>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</si>
  <si>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</si>
  <si>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</si>
  <si>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</si>
  <si>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</si>
  <si>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</si>
  <si>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</si>
  <si>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</si>
  <si>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</si>
  <si>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</si>
  <si>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</si>
  <si>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</si>
  <si>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</si>
  <si>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</si>
  <si>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</si>
  <si>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</si>
  <si>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</si>
  <si>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</si>
  <si>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</si>
  <si>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</si>
  <si>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</si>
  <si>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</si>
  <si>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</si>
  <si>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</si>
  <si>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</si>
  <si>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</si>
  <si>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</si>
  <si>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</si>
  <si>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</si>
  <si>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</si>
  <si>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</si>
  <si>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</si>
  <si>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</si>
  <si>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</si>
  <si>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</si>
  <si>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</si>
  <si>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</si>
  <si>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</si>
  <si>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</si>
  <si>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</si>
  <si>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</si>
  <si>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</si>
  <si>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</si>
  <si>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</si>
  <si>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</si>
  <si>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</si>
  <si>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</si>
  <si>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</si>
  <si>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</si>
  <si>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</si>
  <si>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</si>
  <si>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</si>
  <si>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</si>
  <si>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</si>
  <si>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</si>
  <si>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</si>
  <si>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</si>
  <si>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</si>
  <si>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</si>
  <si>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</si>
  <si>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</si>
  <si>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</si>
  <si>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</si>
  <si>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</si>
  <si>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</si>
  <si>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</si>
  <si>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</si>
  <si>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</si>
  <si>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</si>
  <si>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</si>
  <si>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</si>
  <si>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</si>
  <si>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</si>
  <si>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</si>
  <si>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</si>
  <si>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</si>
  <si>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</si>
  <si>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</si>
  <si>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</si>
  <si>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</si>
  <si>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</si>
  <si>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</si>
  <si>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</si>
  <si>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</si>
  <si>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</si>
  <si>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</si>
  <si>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</si>
  <si>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</si>
  <si>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</si>
  <si>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</si>
  <si>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</si>
  <si>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</si>
  <si>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</si>
  <si>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</si>
  <si>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</si>
  <si>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</si>
  <si>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</si>
  <si>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</si>
  <si>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</si>
  <si>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</si>
  <si>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</si>
  <si>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</si>
  <si>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</si>
  <si>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</si>
  <si>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</si>
  <si>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</si>
  <si>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</si>
  <si>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</si>
  <si>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</si>
  <si>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</si>
  <si>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</si>
  <si>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</si>
  <si>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</si>
  <si>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</si>
  <si>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</si>
  <si>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</si>
  <si>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</si>
  <si>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</si>
  <si>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</si>
  <si>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</si>
  <si>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</si>
  <si>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</si>
  <si>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</si>
  <si>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</si>
  <si>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</si>
  <si>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</si>
  <si>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</si>
  <si>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</si>
  <si>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</si>
  <si>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</si>
  <si>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</si>
  <si>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</si>
  <si>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</si>
  <si>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</si>
  <si>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</si>
  <si>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</si>
  <si>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</si>
  <si>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</si>
  <si>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</si>
  <si>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</si>
  <si>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</si>
  <si>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</si>
  <si>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</si>
  <si>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</si>
  <si>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</si>
  <si>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</si>
  <si>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</si>
  <si>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</si>
  <si>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</si>
  <si>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</si>
  <si>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</si>
  <si>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</si>
  <si>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</si>
  <si>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</si>
  <si>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</si>
  <si>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</si>
  <si>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</si>
  <si>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</si>
  <si>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</si>
  <si>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</si>
  <si>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</si>
  <si>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</si>
  <si>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</si>
  <si>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</si>
  <si>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</si>
  <si>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</si>
  <si>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</si>
  <si>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</si>
  <si>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</si>
  <si>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</si>
  <si>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</si>
  <si>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</si>
  <si>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</si>
  <si>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</si>
  <si>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</si>
  <si>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</si>
  <si>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</si>
  <si>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</si>
  <si>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</si>
  <si>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</si>
  <si>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</si>
  <si>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</si>
  <si>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</si>
  <si>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</si>
  <si>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</si>
  <si>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</si>
  <si>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</si>
  <si>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</si>
  <si>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</si>
  <si>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</si>
  <si>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</si>
  <si>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</si>
  <si>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</si>
  <si>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</si>
  <si>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</si>
  <si>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</si>
  <si>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</si>
  <si>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</si>
  <si>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</si>
  <si>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</si>
  <si>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</si>
  <si>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</si>
  <si>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</si>
  <si>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</si>
  <si>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</si>
  <si>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</si>
  <si>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</si>
  <si>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</si>
  <si>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</si>
  <si>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</si>
  <si>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</si>
  <si>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</si>
  <si>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</si>
  <si>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</si>
  <si>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</si>
  <si>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</si>
  <si>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</si>
  <si>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</si>
  <si>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</si>
  <si>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</si>
  <si>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</si>
  <si>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</si>
  <si>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</si>
  <si>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</si>
  <si>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</si>
  <si>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</si>
  <si>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</si>
  <si>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</si>
  <si>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</si>
  <si>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</si>
  <si>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</si>
  <si>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</si>
  <si>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</si>
  <si>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</si>
  <si>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</si>
  <si>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</si>
  <si>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</si>
  <si>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</si>
  <si>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</si>
  <si>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</si>
  <si>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</si>
  <si>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</si>
  <si>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</si>
  <si>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</si>
  <si>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</si>
  <si>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</si>
  <si>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</si>
  <si>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</si>
  <si>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</si>
  <si>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</si>
  <si>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</si>
  <si>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</si>
  <si>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</si>
  <si>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</si>
  <si>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</si>
  <si>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</si>
  <si>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</si>
  <si>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</si>
  <si>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</si>
  <si>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</si>
  <si>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</si>
  <si>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</si>
  <si>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</si>
  <si>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</si>
  <si>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</si>
  <si>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</si>
  <si>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</si>
  <si>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</si>
  <si>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</si>
  <si>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</si>
  <si>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</si>
  <si>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</si>
  <si>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</si>
  <si>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</si>
  <si>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</si>
  <si>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</si>
  <si>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</si>
  <si>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</si>
  <si>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</si>
  <si>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</si>
  <si>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</si>
  <si>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</si>
  <si>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</si>
  <si>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</si>
  <si>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</si>
  <si>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</si>
  <si>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</si>
  <si>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</si>
  <si>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</si>
  <si>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</si>
  <si>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</si>
  <si>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</si>
  <si>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</si>
  <si>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</si>
  <si>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</si>
  <si>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</si>
  <si>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</si>
  <si>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</si>
  <si>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</si>
  <si>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</si>
  <si>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</si>
  <si>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</si>
  <si>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</si>
  <si>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</si>
  <si>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</si>
  <si>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</si>
  <si>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</si>
  <si>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</si>
  <si>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</si>
  <si>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</si>
  <si>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</si>
  <si>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</si>
  <si>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</si>
  <si>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</si>
  <si>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</si>
  <si>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</si>
  <si>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</si>
  <si>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</si>
  <si>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</si>
  <si>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</si>
  <si>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</si>
  <si>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</si>
  <si>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</si>
  <si>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</si>
  <si>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</si>
  <si>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</si>
  <si>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</si>
  <si>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</si>
  <si>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</si>
  <si>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</si>
  <si>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</si>
  <si>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</si>
  <si>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</si>
  <si>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</si>
  <si>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</si>
  <si>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</si>
  <si>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</si>
  <si>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</si>
  <si>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</si>
  <si>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</si>
  <si>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</si>
  <si>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</si>
  <si>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</si>
  <si>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</si>
  <si>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</si>
  <si>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</si>
  <si>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</si>
  <si>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</si>
  <si>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</si>
  <si>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</si>
  <si>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</si>
  <si>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</si>
  <si>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</si>
  <si>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</si>
  <si>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</si>
  <si>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</si>
  <si>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</si>
  <si>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</si>
  <si>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</si>
  <si>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</si>
  <si>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</si>
  <si>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</si>
  <si>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</si>
  <si>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</si>
  <si>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</si>
  <si>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</si>
  <si>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</si>
  <si>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</si>
  <si>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</si>
  <si>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</si>
  <si>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</si>
  <si>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</si>
  <si>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</si>
  <si>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</si>
  <si>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</si>
  <si>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</si>
  <si>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</si>
  <si>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</si>
  <si>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</si>
  <si>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</si>
  <si>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</si>
  <si>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</si>
  <si>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</si>
  <si>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</si>
  <si>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</si>
  <si>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</si>
  <si>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</si>
  <si>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</si>
  <si>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</si>
  <si>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</si>
  <si>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</si>
  <si>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</si>
  <si>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</si>
  <si>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</si>
  <si>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</si>
  <si>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</si>
  <si>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</si>
  <si>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</si>
  <si>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</si>
  <si>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</si>
  <si>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</si>
  <si>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</si>
  <si>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</si>
  <si>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</si>
  <si>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</si>
  <si>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</si>
  <si>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</si>
  <si>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</si>
  <si>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</si>
  <si>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</si>
  <si>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</si>
  <si>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</si>
  <si>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</si>
  <si>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</si>
  <si>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</si>
  <si>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</si>
  <si>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</si>
  <si>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</si>
  <si>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</si>
  <si>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</si>
  <si>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</si>
  <si>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</si>
  <si>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</si>
  <si>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</si>
  <si>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</si>
  <si>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</si>
  <si>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</si>
  <si>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</si>
  <si>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</si>
  <si>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</si>
  <si>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</si>
  <si>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</si>
  <si>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</si>
  <si>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</si>
  <si>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</si>
  <si>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</si>
  <si>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</si>
  <si>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</si>
  <si>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</si>
  <si>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</si>
  <si>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</si>
  <si>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</si>
  <si>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</si>
  <si>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</si>
  <si>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</si>
  <si>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</si>
  <si>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</si>
  <si>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</si>
  <si>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</si>
  <si>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</si>
  <si>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</si>
  <si>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</si>
  <si>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</si>
  <si>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</si>
  <si>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</si>
  <si>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</si>
  <si>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</si>
  <si>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</si>
  <si>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</si>
  <si>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</si>
  <si>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</si>
  <si>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</si>
  <si>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</si>
  <si>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</si>
  <si>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</si>
  <si>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</si>
  <si>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</si>
  <si>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</si>
  <si>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</si>
  <si>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</si>
  <si>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</si>
  <si>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</si>
  <si>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</si>
  <si>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</si>
  <si>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</si>
  <si>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</si>
  <si>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</si>
  <si>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</si>
  <si>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</si>
  <si>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</si>
  <si>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</si>
  <si>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</si>
  <si>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</si>
  <si>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</si>
  <si>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</si>
  <si>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</si>
  <si>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</si>
  <si>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</si>
  <si>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</si>
  <si>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</si>
  <si>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</si>
  <si>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</si>
  <si>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</si>
  <si>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</si>
  <si>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</si>
  <si>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</si>
  <si>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</si>
  <si>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</si>
  <si>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</si>
  <si>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</si>
  <si>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</si>
  <si>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</si>
  <si>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</si>
  <si>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</si>
  <si>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</si>
  <si>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</si>
  <si>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</si>
  <si>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</si>
  <si>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</si>
  <si>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</si>
  <si>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</si>
  <si>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</si>
  <si>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</si>
  <si>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</si>
  <si>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</si>
  <si>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</si>
  <si>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</si>
  <si>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</si>
  <si>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</si>
  <si>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</si>
  <si>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</si>
  <si>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</si>
  <si>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</si>
  <si>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</si>
  <si>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</si>
  <si>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</si>
  <si>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</si>
  <si>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</si>
  <si>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</si>
  <si>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</si>
  <si>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</si>
  <si>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</si>
  <si>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</si>
  <si>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</si>
  <si>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</si>
  <si>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</si>
  <si>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</si>
  <si>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</si>
  <si>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</si>
  <si>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</si>
  <si>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</si>
  <si>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</si>
  <si>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</si>
  <si>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</si>
  <si>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</si>
  <si>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</si>
  <si>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</si>
  <si>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</si>
  <si>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</si>
  <si>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</si>
  <si>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</si>
  <si>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</si>
  <si>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</si>
  <si>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</si>
  <si>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</si>
  <si>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</si>
  <si>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</si>
  <si>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</si>
  <si>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</si>
  <si>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</si>
  <si>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</si>
  <si>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</si>
  <si>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</si>
  <si>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</si>
  <si>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</si>
  <si>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</si>
  <si>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</si>
  <si>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</si>
  <si>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</si>
  <si>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</si>
  <si>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</si>
  <si>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</si>
  <si>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</si>
  <si>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</si>
  <si>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</si>
  <si>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</si>
  <si>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</si>
  <si>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</si>
  <si>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</si>
  <si>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</si>
  <si>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</si>
  <si>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</si>
  <si>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</si>
  <si>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</si>
  <si>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</si>
  <si>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</si>
  <si>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</si>
  <si>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</si>
  <si>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</si>
  <si>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</si>
  <si>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</si>
  <si>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</si>
  <si>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</si>
  <si>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</si>
  <si>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</si>
  <si>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</si>
  <si>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</si>
  <si>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</si>
  <si>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</si>
  <si>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</si>
  <si>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</si>
  <si>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</si>
  <si>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</si>
  <si>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</si>
  <si>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</si>
  <si>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</si>
  <si>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</si>
  <si>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</si>
  <si>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</si>
  <si>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</si>
  <si>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</si>
  <si>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</si>
  <si>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</si>
  <si>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</si>
  <si>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</si>
  <si>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</si>
  <si>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</si>
  <si>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</si>
  <si>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</si>
  <si>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</si>
  <si>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</si>
  <si>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</si>
  <si>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</si>
  <si>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</si>
  <si>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</si>
  <si>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</si>
  <si>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</si>
  <si>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</si>
  <si>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</si>
  <si>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</si>
  <si>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</si>
  <si>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</si>
  <si>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</si>
  <si>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</si>
  <si>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</si>
  <si>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</si>
  <si>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</si>
  <si>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</si>
  <si>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</si>
  <si>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</si>
  <si>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</si>
  <si>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</si>
  <si>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</si>
  <si>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</si>
  <si>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</si>
  <si>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</si>
  <si>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</si>
  <si>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</si>
  <si>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</si>
  <si>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</si>
  <si>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</si>
  <si>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</si>
  <si>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</si>
  <si>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</si>
  <si>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</si>
  <si>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</si>
  <si>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</si>
  <si>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</si>
  <si>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</si>
  <si>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</si>
  <si>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</si>
  <si>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</si>
  <si>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</si>
  <si>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</si>
  <si>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</si>
  <si>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</si>
  <si>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</si>
  <si>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</si>
  <si>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</si>
  <si>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</si>
  <si>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</si>
  <si>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</si>
  <si>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</si>
  <si>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</si>
  <si>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</si>
  <si>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</si>
  <si>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</si>
  <si>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</si>
  <si>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</si>
  <si>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</si>
  <si>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</si>
  <si>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</si>
  <si>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</si>
  <si>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</si>
  <si>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</si>
  <si>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</si>
  <si>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</si>
  <si>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</si>
  <si>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</si>
  <si>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</si>
  <si>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</si>
  <si>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</si>
  <si>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</si>
  <si>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</si>
  <si>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</si>
  <si>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</si>
  <si>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</si>
  <si>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</si>
  <si>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</si>
  <si>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</si>
  <si>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</si>
  <si>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</si>
  <si>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</si>
  <si>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</si>
  <si>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</si>
  <si>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</si>
  <si>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</si>
  <si>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</si>
  <si>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</si>
  <si>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</si>
  <si>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</si>
  <si>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</si>
  <si>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</si>
  <si>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</si>
  <si>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</si>
  <si>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</si>
  <si>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</si>
  <si>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</si>
  <si>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</si>
  <si>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</si>
  <si>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</si>
  <si>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</si>
  <si>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</si>
  <si>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</si>
  <si>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</si>
  <si>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</si>
  <si>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</si>
  <si>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</si>
  <si>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</si>
  <si>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</si>
  <si>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</si>
  <si>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</si>
  <si>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</si>
  <si>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</si>
  <si>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</si>
  <si>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</si>
  <si>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</si>
  <si>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</si>
  <si>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</si>
  <si>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</si>
  <si>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</si>
  <si>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</si>
  <si>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</si>
  <si>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</si>
  <si>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</si>
  <si>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</si>
  <si>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</si>
  <si>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</si>
  <si>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</si>
  <si>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</si>
  <si>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</si>
  <si>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</si>
  <si>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</si>
  <si>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</si>
  <si>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</si>
  <si>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</si>
  <si>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</si>
  <si>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</si>
  <si>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</si>
  <si>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</si>
  <si>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</si>
  <si>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</si>
  <si>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</si>
  <si>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</si>
  <si>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</si>
  <si>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</si>
  <si>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</si>
  <si>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</si>
  <si>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</si>
  <si>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</si>
  <si>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</si>
  <si>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</si>
  <si>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</si>
  <si>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</si>
  <si>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</si>
  <si>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</si>
  <si>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</si>
  <si>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</si>
  <si>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</si>
  <si>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</si>
  <si>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</si>
  <si>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</si>
  <si>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</si>
  <si>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</si>
  <si>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</si>
  <si>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</si>
  <si>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</si>
  <si>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</si>
  <si>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</si>
  <si>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</si>
  <si>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</si>
  <si>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</si>
  <si>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</si>
  <si>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</si>
  <si>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</si>
  <si>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</si>
  <si>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</si>
  <si>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</si>
  <si>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</si>
  <si>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</si>
  <si>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</si>
  <si>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</si>
  <si>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</si>
  <si>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</si>
  <si>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</si>
  <si>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</si>
  <si>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</si>
  <si>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</si>
  <si>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</si>
  <si>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</si>
  <si>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</si>
  <si>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</si>
  <si>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</si>
  <si>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</si>
  <si>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</si>
  <si>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</si>
  <si>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</si>
  <si>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</si>
  <si>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</si>
  <si>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</si>
  <si>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</si>
  <si>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</si>
  <si>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</si>
  <si>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</si>
  <si>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</si>
  <si>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</si>
  <si>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</si>
  <si>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</si>
  <si>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</si>
  <si>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</si>
  <si>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</si>
  <si>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</si>
  <si>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</si>
  <si>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</si>
  <si>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</si>
  <si>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</si>
  <si>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</si>
  <si>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</si>
  <si>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</si>
  <si>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</si>
  <si>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</si>
  <si>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</si>
  <si>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</si>
  <si>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</si>
  <si>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</si>
  <si>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</si>
  <si>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</si>
  <si>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</si>
  <si>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</si>
  <si>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</si>
  <si>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</si>
  <si>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</si>
  <si>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</si>
  <si>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</si>
  <si>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</si>
  <si>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</si>
  <si>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</si>
  <si>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</si>
  <si>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</si>
  <si>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</si>
  <si>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</si>
  <si>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</si>
  <si>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</si>
  <si>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</si>
  <si>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</si>
  <si>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</si>
  <si>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</si>
  <si>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</si>
  <si>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</si>
  <si>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</si>
  <si>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</si>
  <si>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</si>
  <si>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</si>
  <si>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</si>
  <si>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</si>
  <si>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</si>
  <si>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</si>
  <si>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</si>
  <si>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</si>
  <si>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</si>
  <si>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</si>
  <si>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</si>
  <si>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</si>
  <si>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</si>
  <si>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</si>
  <si>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</si>
  <si>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</si>
  <si>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</si>
  <si>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</si>
  <si>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</si>
  <si>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</si>
  <si>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</si>
  <si>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</si>
  <si>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</si>
  <si>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</si>
  <si>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</si>
  <si>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</si>
  <si>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</si>
  <si>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</si>
  <si>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</si>
  <si>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</si>
  <si>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</si>
  <si>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</si>
  <si>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</si>
  <si>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</si>
  <si>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</si>
  <si>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</si>
  <si>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</si>
  <si>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</si>
  <si>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</si>
  <si>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</si>
  <si>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</si>
  <si>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</si>
  <si>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</si>
  <si>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</si>
  <si>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</si>
  <si>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</si>
  <si>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</si>
  <si>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</si>
  <si>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</si>
  <si>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</si>
  <si>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</si>
  <si>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</si>
  <si>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</si>
  <si>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</si>
  <si>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</si>
  <si>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</si>
  <si>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</si>
  <si>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</si>
  <si>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</si>
  <si>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</si>
  <si>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</si>
  <si>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</si>
  <si>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</si>
  <si>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</si>
  <si>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</si>
  <si>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</si>
  <si>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</si>
  <si>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</si>
  <si>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</si>
  <si>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</si>
  <si>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</si>
  <si>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</si>
  <si>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</si>
  <si>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</si>
  <si>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</si>
  <si>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</si>
  <si>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</si>
  <si>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</si>
  <si>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</si>
  <si>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</si>
  <si>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</si>
  <si>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</si>
  <si>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</si>
  <si>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</si>
  <si>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</si>
  <si>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</si>
  <si>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</si>
  <si>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</si>
  <si>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</si>
  <si>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</si>
  <si>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</si>
  <si>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</si>
  <si>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</si>
  <si>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</si>
  <si>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</si>
  <si>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</si>
  <si>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</si>
  <si>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</si>
  <si>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</si>
  <si>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</si>
  <si>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</si>
  <si>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</si>
  <si>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</si>
  <si>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</si>
  <si>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</si>
  <si>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</si>
  <si>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</si>
  <si>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</si>
  <si>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</si>
  <si>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</si>
  <si>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</si>
  <si>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</si>
  <si>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</si>
  <si>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</si>
  <si>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</si>
  <si>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</si>
  <si>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</si>
  <si>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</si>
  <si>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</si>
  <si>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</si>
  <si>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</si>
  <si>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</si>
  <si>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</si>
  <si>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</si>
  <si>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</si>
  <si>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</si>
  <si>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</si>
  <si>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</si>
  <si>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</si>
  <si>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</si>
  <si>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</si>
  <si>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</si>
  <si>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</si>
  <si>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</si>
  <si>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</si>
  <si>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</si>
  <si>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</si>
  <si>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</si>
  <si>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</si>
  <si>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</si>
  <si>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</si>
  <si>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</si>
  <si>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</si>
  <si>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</si>
  <si>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</si>
  <si>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</si>
  <si>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</si>
  <si>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</si>
  <si>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</si>
  <si>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</si>
  <si>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</si>
  <si>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</si>
  <si>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</si>
  <si>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</si>
  <si>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</si>
  <si>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</si>
  <si>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</si>
  <si>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</si>
  <si>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</si>
  <si>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</si>
  <si>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</si>
  <si>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</si>
  <si>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</si>
  <si>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</si>
  <si>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</si>
  <si>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</si>
  <si>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</si>
  <si>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</si>
  <si>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</si>
  <si>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</si>
  <si>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</si>
  <si>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</si>
  <si>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</si>
  <si>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</si>
  <si>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</si>
  <si>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</si>
  <si>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</si>
  <si>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</si>
  <si>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</si>
  <si>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</si>
  <si>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</si>
  <si>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</si>
  <si>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</si>
  <si>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</si>
  <si>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</si>
  <si>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</si>
  <si>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</si>
  <si>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</si>
  <si>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</si>
  <si>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</si>
  <si>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</si>
  <si>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</si>
  <si>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</si>
  <si>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</si>
  <si>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</si>
  <si>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</si>
  <si>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</si>
  <si>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</si>
  <si>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</si>
  <si>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</si>
  <si>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</si>
  <si>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</si>
  <si>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</si>
  <si>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</si>
  <si>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</si>
  <si>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</si>
  <si>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</si>
  <si>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</si>
  <si>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</si>
  <si>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</si>
  <si>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</si>
  <si>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</si>
  <si>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</si>
  <si>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</si>
  <si>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</si>
  <si>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</si>
  <si>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</si>
  <si>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</si>
  <si>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</si>
  <si>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</si>
  <si>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</si>
  <si>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</si>
  <si>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</si>
  <si>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</si>
  <si>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</si>
  <si>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</si>
  <si>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</si>
  <si>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</si>
  <si>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</si>
  <si>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</si>
  <si>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</si>
  <si>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</si>
  <si>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</si>
  <si>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</si>
  <si>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</si>
  <si>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</si>
  <si>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</si>
  <si>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</si>
  <si>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</si>
  <si>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</si>
  <si>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</si>
  <si>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</si>
  <si>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</si>
  <si>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</si>
  <si>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</si>
  <si>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</si>
  <si>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</si>
  <si>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</si>
  <si>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</si>
  <si>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</si>
  <si>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</si>
  <si>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</si>
  <si>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</si>
  <si>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</si>
  <si>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</si>
  <si>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</si>
  <si>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</si>
  <si>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</si>
  <si>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</si>
  <si>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</si>
  <si>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</si>
  <si>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</si>
  <si>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</si>
  <si>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</si>
  <si>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</si>
  <si>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</si>
  <si>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</si>
  <si>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</si>
  <si>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</si>
  <si>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</si>
  <si>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</si>
  <si>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</si>
  <si>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</si>
  <si>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</si>
  <si>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</si>
  <si>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</si>
  <si>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</si>
  <si>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</si>
  <si>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</si>
  <si>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</si>
  <si>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</si>
  <si>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</si>
  <si>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</si>
  <si>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</si>
  <si>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</si>
  <si>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</si>
  <si>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</si>
  <si>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</si>
  <si>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</si>
  <si>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</si>
  <si>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</si>
  <si>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</si>
  <si>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</si>
  <si>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</si>
  <si>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</si>
  <si>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</si>
  <si>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</si>
  <si>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</si>
  <si>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</si>
  <si>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</si>
  <si>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</si>
  <si>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</si>
  <si>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</si>
  <si>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</si>
  <si>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</si>
  <si>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</si>
  <si>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</si>
  <si>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</si>
  <si>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</si>
  <si>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</si>
  <si>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</si>
  <si>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</si>
  <si>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</si>
  <si>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</si>
  <si>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</si>
  <si>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</si>
  <si>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</si>
  <si>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</si>
  <si>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</si>
  <si>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</si>
  <si>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</si>
  <si>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</si>
  <si>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</si>
  <si>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</si>
  <si>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</si>
  <si>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</si>
  <si>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</si>
  <si>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</si>
  <si>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</si>
  <si>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</si>
  <si>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</si>
  <si>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</si>
  <si>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</si>
  <si>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</si>
  <si>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</si>
  <si>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</si>
  <si>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</si>
  <si>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</si>
  <si>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</si>
  <si>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</si>
  <si>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</si>
  <si>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</si>
  <si>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</si>
  <si>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</si>
  <si>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</si>
  <si>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</si>
  <si>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</si>
  <si>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</si>
  <si>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</si>
  <si>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</si>
  <si>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</si>
  <si>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</si>
  <si>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</si>
  <si>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</si>
  <si>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</si>
  <si>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</si>
  <si>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</si>
  <si>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</si>
  <si>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</si>
  <si>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</si>
  <si>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</si>
  <si>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</si>
  <si>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</si>
  <si>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</si>
  <si>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</si>
  <si>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</si>
  <si>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</si>
  <si>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</si>
  <si>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</si>
  <si>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</si>
  <si>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</si>
  <si>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</si>
  <si>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</si>
  <si>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</si>
  <si>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</si>
  <si>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</si>
  <si>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</si>
  <si>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</si>
  <si>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</si>
  <si>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</si>
  <si>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</si>
  <si>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</si>
  <si>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</si>
  <si>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</si>
  <si>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</si>
  <si>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</si>
  <si>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</si>
  <si>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</si>
  <si>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</si>
  <si>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</si>
  <si>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</si>
  <si>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</si>
  <si>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</si>
  <si>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</si>
  <si>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</si>
  <si>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</si>
  <si>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</si>
  <si>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</si>
  <si>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</si>
  <si>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</si>
  <si>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</si>
  <si>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</si>
  <si>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</si>
  <si>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</si>
  <si>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</si>
  <si>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</si>
  <si>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</si>
  <si>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</si>
  <si>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</si>
  <si>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</si>
  <si>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</si>
  <si>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</si>
  <si>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</si>
  <si>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</si>
  <si>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</si>
  <si>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</si>
  <si>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</si>
  <si>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</si>
  <si>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</si>
  <si>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</si>
  <si>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</si>
  <si>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</si>
  <si>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</si>
  <si>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</si>
  <si>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</si>
  <si>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</si>
  <si>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</si>
  <si>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</si>
  <si>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</si>
  <si>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</si>
  <si>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</si>
  <si>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</si>
  <si>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</si>
  <si>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</si>
  <si>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</si>
  <si>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</si>
  <si>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</si>
  <si>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</si>
  <si>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</si>
  <si>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</si>
  <si>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</si>
  <si>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</si>
  <si>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</si>
  <si>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</si>
  <si>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</si>
  <si>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</si>
  <si>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</si>
  <si>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</si>
  <si>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</si>
  <si>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</si>
  <si>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</si>
  <si>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</si>
  <si>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</si>
  <si>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</si>
  <si>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</si>
  <si>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</si>
  <si>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</si>
  <si>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</si>
  <si>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</si>
  <si>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</si>
  <si>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</si>
  <si>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</si>
  <si>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</si>
  <si>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</si>
  <si>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</si>
  <si>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</si>
  <si>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</si>
  <si>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</si>
  <si>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</si>
  <si>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</si>
  <si>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</si>
  <si>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</si>
  <si>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</si>
  <si>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</si>
  <si>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</si>
  <si>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</si>
  <si>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</si>
  <si>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</si>
  <si>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</si>
  <si>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</si>
  <si>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</si>
  <si>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</si>
  <si>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</si>
  <si>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</si>
  <si>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</si>
  <si>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</si>
  <si>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</si>
  <si>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</si>
  <si>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</si>
  <si>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</si>
  <si>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</si>
  <si>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</si>
  <si>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</si>
  <si>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</si>
  <si>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</si>
  <si>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</si>
  <si>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</si>
  <si>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</si>
  <si>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</si>
  <si>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</si>
  <si>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</si>
  <si>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</si>
  <si>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</si>
  <si>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</si>
  <si>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</si>
  <si>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</si>
  <si>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</si>
  <si>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</si>
  <si>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</si>
  <si>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</si>
  <si>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</si>
  <si>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</si>
  <si>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</si>
  <si>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</si>
  <si>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</si>
  <si>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</si>
  <si>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</si>
  <si>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</si>
  <si>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</si>
  <si>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</si>
  <si>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</si>
  <si>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</si>
  <si>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</si>
  <si>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</si>
  <si>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</si>
  <si>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</si>
  <si>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</si>
  <si>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</si>
  <si>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</si>
  <si>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</si>
  <si>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</si>
  <si>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</si>
  <si>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</si>
  <si>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</si>
  <si>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</si>
  <si>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</si>
  <si>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</si>
  <si>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</si>
  <si>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</si>
  <si>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</si>
  <si>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</si>
  <si>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</si>
  <si>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</si>
  <si>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</si>
  <si>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</si>
  <si>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</si>
  <si>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</si>
  <si>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</si>
  <si>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</si>
  <si>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</si>
  <si>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</si>
  <si>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</si>
  <si>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</si>
  <si>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</si>
  <si>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</si>
  <si>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</si>
  <si>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</si>
  <si>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</si>
  <si>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</si>
  <si>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</si>
  <si>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</si>
  <si>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</si>
  <si>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</si>
  <si>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</si>
  <si>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</si>
  <si>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</si>
  <si>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</si>
  <si>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</si>
  <si>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</si>
  <si>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</si>
  <si>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</si>
  <si>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</si>
  <si>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</si>
  <si>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</si>
  <si>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</si>
  <si>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</si>
  <si>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</si>
  <si>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</si>
  <si>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</si>
  <si>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</si>
  <si>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</si>
  <si>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</si>
  <si>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</si>
  <si>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</si>
  <si>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</si>
  <si>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</si>
  <si>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</si>
  <si>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</si>
  <si>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</si>
  <si>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</si>
  <si>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</si>
  <si>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</si>
  <si>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</si>
  <si>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</si>
  <si>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</si>
  <si>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</si>
  <si>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</si>
  <si>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</si>
  <si>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</si>
  <si>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</si>
  <si>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</si>
  <si>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</si>
  <si>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</si>
  <si>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</si>
  <si>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</si>
  <si>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</si>
  <si>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</si>
  <si>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</si>
  <si>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</si>
  <si>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</si>
  <si>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</si>
  <si>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</si>
  <si>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</si>
  <si>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</si>
  <si>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</si>
  <si>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</si>
  <si>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</si>
  <si>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</si>
  <si>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</si>
  <si>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</si>
  <si>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</si>
  <si>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</si>
  <si>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</si>
  <si>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</si>
  <si>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</si>
  <si>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</si>
  <si>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</si>
  <si>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</si>
  <si>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</si>
  <si>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</si>
  <si>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</si>
  <si>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</si>
  <si>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</si>
  <si>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</si>
  <si>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</si>
  <si>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</si>
  <si>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</si>
  <si>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</si>
  <si>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</si>
  <si>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</si>
  <si>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</si>
  <si>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</si>
  <si>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</si>
  <si>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</si>
  <si>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</si>
  <si>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</si>
  <si>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</si>
  <si>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</si>
  <si>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</si>
  <si>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</si>
  <si>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</si>
  <si>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</si>
  <si>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</si>
  <si>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</si>
  <si>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</si>
  <si>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</si>
  <si>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</si>
  <si>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</si>
  <si>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</si>
  <si>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</si>
  <si>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</si>
  <si>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</si>
  <si>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</si>
  <si>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</si>
  <si>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</si>
  <si>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</si>
  <si>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</si>
  <si>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</si>
  <si>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</si>
  <si>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</si>
  <si>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</si>
  <si>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</si>
  <si>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</si>
  <si>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</si>
  <si>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</si>
  <si>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</si>
  <si>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</si>
  <si>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</si>
  <si>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</si>
  <si>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</si>
  <si>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</si>
  <si>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</si>
  <si>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</si>
  <si>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</si>
  <si>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</si>
  <si>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</si>
  <si>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</si>
  <si>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</si>
  <si>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</si>
  <si>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</si>
  <si>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</si>
  <si>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</si>
  <si>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</si>
  <si>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</si>
  <si>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</si>
  <si>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</si>
  <si>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</si>
  <si>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</si>
  <si>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</si>
  <si>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</si>
  <si>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</si>
  <si>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</si>
  <si>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</si>
  <si>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</si>
  <si>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</si>
  <si>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</si>
  <si>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</si>
  <si>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</si>
  <si>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</si>
  <si>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</si>
  <si>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</si>
  <si>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</si>
  <si>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</si>
  <si>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</si>
  <si>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</si>
  <si>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</si>
  <si>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</si>
  <si>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</si>
  <si>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</si>
  <si>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</si>
  <si>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</si>
  <si>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</si>
  <si>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</si>
  <si>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</si>
  <si>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</si>
  <si>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</si>
  <si>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</si>
  <si>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</si>
  <si>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</si>
  <si>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</si>
  <si>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</si>
  <si>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</si>
  <si>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</si>
  <si>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</si>
  <si>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</si>
  <si>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</si>
  <si>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</si>
  <si>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</si>
  <si>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</si>
  <si>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</si>
  <si>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</si>
  <si>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</si>
  <si>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</si>
  <si>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</si>
  <si>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</si>
  <si>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</si>
  <si>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</si>
  <si>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</si>
  <si>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</si>
  <si>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</si>
  <si>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</si>
  <si>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</si>
  <si>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</si>
  <si>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</si>
  <si>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</si>
  <si>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</si>
  <si>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</si>
  <si>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</si>
  <si>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</si>
  <si>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</si>
  <si>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</si>
  <si>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</si>
  <si>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</si>
  <si>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</si>
  <si>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</si>
  <si>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</si>
  <si>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</si>
  <si>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</si>
  <si>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</si>
  <si>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</si>
  <si>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</si>
  <si>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</si>
  <si>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</si>
  <si>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</si>
  <si>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</si>
  <si>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</si>
  <si>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</si>
  <si>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</si>
  <si>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</si>
  <si>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</si>
  <si>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</si>
  <si>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</si>
  <si>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</si>
  <si>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</si>
  <si>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</si>
  <si>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</si>
  <si>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</si>
  <si>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</si>
  <si>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</si>
  <si>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</si>
  <si>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</si>
  <si>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</si>
  <si>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</si>
  <si>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</si>
  <si>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</si>
  <si>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</si>
  <si>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</si>
  <si>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</si>
  <si>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</si>
  <si>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</si>
  <si>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</si>
  <si>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</si>
  <si>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</si>
  <si>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</si>
  <si>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</si>
  <si>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</si>
  <si>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</si>
  <si>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</si>
  <si>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</si>
  <si>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</si>
  <si>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</si>
  <si>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</si>
  <si>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</si>
  <si>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</si>
  <si>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</si>
  <si>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</si>
  <si>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</si>
  <si>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</si>
  <si>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</si>
  <si>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</si>
  <si>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</si>
  <si>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</si>
  <si>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</si>
  <si>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</si>
  <si>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</si>
  <si>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</si>
  <si>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</si>
  <si>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</si>
  <si>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</si>
  <si>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</si>
  <si>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</si>
  <si>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</si>
  <si>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</si>
  <si>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</si>
  <si>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</si>
  <si>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</si>
  <si>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</si>
  <si>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</si>
  <si>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</si>
  <si>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</si>
  <si>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</si>
  <si>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</si>
  <si>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</si>
  <si>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</si>
  <si>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</si>
  <si>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</si>
  <si>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</si>
  <si>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</si>
  <si>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</si>
  <si>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</si>
  <si>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</si>
  <si>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</si>
  <si>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</si>
  <si>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</si>
  <si>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</si>
  <si>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</si>
  <si>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</si>
  <si>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</si>
  <si>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</si>
  <si>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</si>
  <si>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</si>
  <si>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</si>
  <si>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</si>
  <si>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</si>
  <si>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</si>
  <si>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</si>
  <si>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</si>
  <si>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</si>
  <si>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</si>
  <si>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</si>
  <si>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</si>
  <si>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</si>
  <si>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</si>
  <si>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</si>
  <si>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</si>
  <si>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</si>
  <si>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</si>
  <si>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</si>
  <si>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</si>
  <si>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</si>
  <si>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</si>
  <si>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</si>
  <si>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</si>
  <si>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</si>
  <si>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</si>
  <si>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</si>
  <si>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</si>
  <si>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</si>
  <si>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</si>
  <si>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</si>
  <si>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</si>
  <si>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</si>
  <si>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</si>
  <si>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</si>
  <si>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</si>
  <si>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</si>
  <si>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</si>
  <si>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</si>
  <si>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</si>
  <si>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</si>
  <si>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</si>
  <si>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</si>
  <si>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</si>
  <si>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</si>
  <si>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</si>
  <si>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</si>
  <si>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</si>
  <si>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</si>
  <si>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</si>
  <si>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</si>
  <si>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</si>
  <si>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</si>
  <si>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</si>
  <si>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</si>
  <si>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</si>
  <si>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</si>
  <si>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</si>
  <si>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</si>
  <si>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</si>
  <si>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</si>
  <si>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</si>
  <si>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</si>
  <si>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</si>
  <si>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</si>
  <si>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</si>
  <si>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</si>
  <si>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</si>
  <si>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</si>
  <si>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</si>
  <si>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</si>
  <si>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</si>
  <si>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</si>
  <si>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</si>
  <si>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</si>
  <si>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</si>
  <si>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</si>
  <si>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</si>
  <si>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</si>
  <si>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</si>
  <si>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</si>
  <si>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</si>
  <si>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</si>
  <si>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</si>
  <si>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</si>
  <si>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</si>
  <si>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</si>
  <si>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</si>
  <si>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</si>
  <si>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</si>
  <si>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</si>
  <si>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</si>
  <si>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</si>
  <si>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</si>
  <si>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</si>
  <si>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</si>
  <si>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</si>
  <si>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</si>
  <si>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</si>
  <si>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</si>
  <si>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</si>
  <si>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</si>
  <si>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</si>
  <si>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</si>
  <si>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</si>
  <si>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</si>
  <si>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</si>
  <si>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</si>
  <si>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</si>
  <si>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</si>
  <si>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</si>
  <si>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</si>
  <si>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</si>
  <si>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</si>
  <si>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</si>
  <si>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</si>
  <si>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</si>
  <si>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</si>
  <si>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</si>
  <si>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</si>
  <si>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</si>
  <si>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</si>
  <si>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</si>
  <si>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</si>
  <si>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</si>
  <si>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</si>
  <si>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</si>
  <si>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</si>
  <si>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</si>
  <si>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</si>
  <si>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</si>
  <si>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</si>
  <si>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</si>
  <si>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</si>
  <si>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</si>
  <si>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</si>
  <si>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</si>
  <si>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</si>
  <si>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</si>
  <si>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</si>
  <si>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</si>
  <si>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</si>
  <si>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</si>
  <si>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</si>
  <si>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</si>
  <si>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</si>
  <si>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</si>
  <si>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</si>
  <si>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</si>
  <si>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</si>
  <si>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</si>
  <si>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</si>
  <si>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</si>
  <si>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</si>
  <si>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</si>
  <si>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</si>
  <si>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</si>
  <si>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</si>
  <si>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</si>
  <si>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</si>
  <si>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</si>
  <si>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</si>
  <si>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</si>
  <si>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</si>
  <si>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</si>
  <si>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</si>
  <si>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</si>
  <si>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</si>
  <si>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</si>
  <si>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</si>
  <si>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</si>
  <si>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</si>
  <si>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</si>
  <si>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</si>
  <si>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</si>
  <si>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</si>
  <si>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</si>
  <si>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</si>
  <si>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</si>
  <si>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</si>
  <si>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</si>
  <si>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</si>
  <si>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</si>
  <si>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</si>
  <si>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</si>
  <si>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</si>
  <si>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</si>
  <si>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</si>
  <si>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</si>
  <si>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</si>
  <si>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</si>
  <si>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</si>
  <si>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</si>
  <si>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</si>
  <si>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</si>
  <si>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</si>
  <si>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</si>
  <si>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</si>
  <si>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</si>
  <si>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</si>
  <si>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</si>
  <si>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</si>
  <si>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</si>
  <si>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</si>
  <si>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</si>
  <si>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</si>
  <si>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</si>
  <si>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</si>
  <si>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</si>
  <si>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</si>
  <si>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</si>
  <si>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</si>
  <si>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</si>
  <si>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</si>
  <si>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</si>
  <si>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</si>
  <si>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</si>
  <si>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</si>
  <si>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</si>
  <si>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</si>
  <si>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</si>
  <si>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</si>
  <si>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</si>
  <si>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</si>
  <si>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</si>
  <si>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</si>
  <si>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</si>
  <si>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</si>
  <si>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</si>
  <si>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</si>
  <si>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</si>
  <si>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</si>
  <si>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</si>
  <si>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</si>
  <si>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</si>
  <si>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</si>
  <si>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</si>
  <si>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</si>
  <si>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</si>
  <si>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</si>
  <si>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</si>
  <si>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</si>
  <si>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</si>
  <si>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</si>
  <si>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</si>
  <si>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</si>
  <si>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</si>
  <si>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</si>
  <si>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</si>
  <si>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</si>
  <si>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</si>
  <si>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</si>
  <si>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</si>
  <si>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</si>
  <si>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</si>
  <si>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</si>
  <si>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</si>
  <si>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</si>
  <si>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</si>
  <si>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</si>
  <si>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</si>
  <si>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</si>
  <si>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</si>
  <si>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</si>
  <si>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</si>
  <si>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</si>
  <si>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</si>
  <si>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</si>
  <si>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</si>
  <si>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</si>
  <si>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</si>
  <si>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</si>
  <si>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</si>
  <si>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</si>
  <si>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</si>
  <si>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</si>
  <si>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</si>
  <si>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</si>
  <si>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</si>
  <si>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</si>
  <si>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</si>
  <si>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</si>
  <si>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</si>
  <si>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</si>
  <si>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</si>
  <si>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</si>
  <si>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</si>
  <si>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</si>
  <si>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</si>
  <si>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</si>
  <si>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</si>
  <si>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</si>
  <si>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</si>
  <si>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</si>
  <si>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</si>
  <si>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</si>
  <si>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</si>
  <si>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</si>
  <si>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</si>
  <si>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</si>
  <si>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</si>
  <si>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</si>
  <si>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</si>
  <si>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</si>
  <si>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</si>
  <si>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</si>
  <si>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</si>
  <si>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</si>
  <si>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</si>
  <si>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</si>
  <si>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</si>
  <si>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</si>
  <si>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</si>
  <si>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</si>
  <si>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</si>
  <si>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</si>
  <si>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</si>
  <si>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</si>
  <si>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</si>
  <si>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</si>
  <si>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</si>
  <si>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</si>
  <si>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</si>
  <si>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</si>
  <si>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</si>
  <si>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</si>
  <si>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</si>
  <si>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</si>
  <si>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</si>
  <si>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</si>
  <si>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</si>
  <si>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</si>
  <si>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</si>
  <si>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</si>
  <si>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</si>
  <si>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</si>
  <si>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</si>
  <si>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</si>
  <si>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</si>
  <si>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</si>
  <si>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</si>
  <si>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</si>
  <si>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</si>
  <si>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</si>
  <si>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</si>
  <si>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</si>
  <si>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</si>
  <si>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</si>
  <si>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</si>
  <si>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</si>
  <si>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</si>
  <si>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</si>
  <si>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</si>
  <si>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</si>
  <si>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</si>
  <si>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</si>
  <si>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</si>
  <si>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</si>
  <si>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</si>
  <si>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</si>
  <si>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</si>
  <si>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</si>
  <si>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</si>
  <si>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</si>
  <si>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</si>
  <si>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</si>
  <si>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</si>
  <si>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</si>
  <si>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</si>
  <si>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</si>
  <si>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</si>
  <si>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</si>
  <si>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</si>
  <si>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</si>
  <si>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</si>
  <si>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</si>
  <si>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</si>
  <si>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</si>
  <si>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</si>
  <si>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</si>
  <si>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</si>
  <si>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</si>
  <si>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</si>
  <si>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</si>
  <si>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</si>
  <si>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</si>
  <si>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</si>
  <si>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</si>
  <si>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</si>
  <si>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</si>
  <si>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</si>
  <si>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</si>
  <si>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</si>
  <si>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</si>
  <si>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</si>
  <si>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</si>
  <si>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</si>
  <si>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</si>
  <si>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</si>
  <si>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</si>
  <si>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</si>
  <si>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</si>
  <si>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</si>
  <si>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</si>
  <si>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</si>
  <si>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</si>
  <si>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</si>
  <si>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</si>
  <si>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</si>
  <si>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</si>
  <si>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</si>
  <si>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</si>
  <si>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</si>
  <si>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</si>
  <si>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</si>
  <si>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</si>
  <si>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</si>
  <si>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</si>
  <si>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</si>
  <si>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</si>
  <si>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</si>
  <si>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</si>
  <si>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</si>
  <si>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</si>
  <si>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</si>
  <si>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</si>
  <si>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</si>
  <si>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</si>
  <si>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</si>
  <si>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</si>
  <si>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</si>
  <si>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</si>
  <si>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</si>
  <si>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</si>
  <si>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</si>
  <si>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</si>
  <si>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</si>
  <si>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</si>
  <si>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</si>
  <si>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</si>
  <si>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</si>
  <si>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</si>
  <si>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</si>
  <si>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</si>
  <si>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</si>
  <si>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</si>
  <si>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</si>
  <si>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</si>
  <si>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</si>
  <si>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</si>
  <si>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</si>
  <si>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</si>
  <si>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</si>
  <si>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</si>
  <si>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</si>
  <si>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</si>
  <si>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</si>
  <si>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</si>
  <si>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</si>
  <si>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</si>
  <si>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</si>
  <si>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</si>
  <si>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</si>
  <si>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</si>
  <si>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</si>
  <si>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</si>
  <si>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</si>
  <si>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</si>
  <si>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</si>
  <si>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</si>
  <si>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</si>
  <si>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</si>
  <si>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</si>
  <si>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</si>
  <si>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</si>
  <si>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</si>
  <si>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</si>
  <si>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</si>
  <si>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</si>
  <si>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</si>
  <si>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</si>
  <si>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</si>
  <si>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</si>
  <si>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</si>
  <si>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</si>
  <si>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</si>
  <si>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</si>
  <si>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</si>
  <si>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</si>
  <si>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</si>
  <si>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</si>
  <si>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</si>
  <si>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</si>
  <si>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</si>
  <si>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</si>
  <si>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</si>
  <si>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</si>
  <si>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</si>
  <si>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</si>
  <si>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</si>
  <si>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</si>
  <si>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</si>
  <si>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</si>
  <si>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</si>
  <si>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</si>
  <si>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</si>
  <si>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</si>
  <si>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</si>
  <si>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</si>
  <si>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</si>
  <si>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</si>
  <si>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</si>
  <si>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</si>
  <si>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</si>
  <si>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</si>
  <si>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</si>
  <si>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</si>
  <si>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</si>
  <si>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</si>
  <si>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</si>
  <si>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</si>
  <si>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</si>
  <si>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</si>
  <si>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</si>
  <si>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</si>
  <si>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</si>
  <si>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</si>
  <si>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</si>
  <si>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</si>
  <si>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</si>
  <si>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</si>
  <si>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</si>
  <si>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</si>
  <si>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</si>
  <si>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</si>
  <si>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</si>
  <si>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</si>
  <si>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</si>
  <si>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</si>
  <si>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</si>
  <si>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</si>
  <si>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</si>
  <si>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</si>
  <si>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</si>
  <si>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</si>
  <si>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</si>
  <si>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</si>
  <si>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</si>
  <si>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</si>
  <si>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</si>
  <si>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</si>
  <si>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</si>
  <si>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</si>
  <si>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</si>
  <si>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</si>
  <si>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</si>
  <si>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</si>
  <si>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</si>
  <si>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</si>
  <si>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</si>
  <si>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</si>
  <si>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</si>
  <si>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</si>
  <si>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</si>
  <si>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</si>
  <si>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</si>
  <si>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</si>
  <si>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</si>
  <si>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</si>
  <si>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</si>
  <si>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</si>
  <si>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</si>
  <si>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</si>
  <si>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</si>
  <si>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</si>
  <si>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</si>
  <si>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</si>
  <si>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</si>
  <si>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</si>
  <si>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</si>
  <si>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</si>
  <si>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</si>
  <si>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</si>
  <si>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</si>
  <si>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</si>
  <si>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</si>
  <si>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</si>
  <si>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</si>
  <si>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</si>
  <si>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</si>
  <si>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</si>
  <si>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</si>
  <si>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</si>
  <si>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</si>
  <si>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</si>
  <si>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</si>
  <si>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</si>
  <si>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</si>
  <si>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</si>
  <si>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</si>
  <si>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</si>
  <si>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</si>
  <si>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</si>
  <si>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</si>
  <si>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</si>
  <si>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</si>
  <si>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</si>
  <si>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</si>
  <si>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</si>
  <si>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</si>
  <si>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</si>
  <si>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</si>
  <si>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</si>
  <si>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</si>
  <si>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</si>
  <si>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</si>
  <si>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</si>
  <si>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</si>
  <si>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</si>
  <si>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</si>
  <si>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</si>
  <si>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</si>
  <si>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</si>
  <si>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</si>
  <si>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</si>
  <si>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</si>
  <si>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</si>
  <si>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</si>
  <si>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</si>
  <si>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</si>
  <si>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</si>
  <si>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</si>
  <si>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</si>
  <si>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</si>
  <si>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</si>
  <si>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</si>
  <si>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</si>
  <si>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</si>
  <si>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</si>
  <si>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</si>
  <si>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</si>
  <si>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</si>
  <si>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</si>
  <si>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</si>
  <si>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</si>
  <si>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</si>
  <si>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</si>
  <si>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</si>
  <si>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</si>
  <si>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</si>
  <si>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</si>
  <si>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</si>
  <si>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</si>
  <si>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</si>
  <si>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</si>
  <si>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</si>
  <si>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</si>
  <si>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</si>
  <si>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</si>
  <si>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</si>
  <si>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</si>
  <si>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</si>
  <si>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</si>
  <si>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</si>
  <si>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</si>
  <si>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</si>
  <si>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</si>
  <si>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</si>
  <si>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</si>
  <si>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</si>
  <si>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</si>
  <si>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</si>
  <si>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</si>
  <si>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</si>
  <si>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</si>
  <si>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</si>
  <si>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</si>
  <si>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</si>
  <si>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</si>
  <si>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</si>
  <si>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</si>
  <si>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</si>
  <si>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</si>
  <si>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</si>
  <si>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</si>
  <si>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</si>
  <si>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</si>
  <si>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</si>
  <si>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</si>
  <si>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</si>
  <si>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</si>
  <si>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</si>
  <si>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</si>
  <si>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</si>
  <si>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</si>
  <si>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</si>
  <si>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</si>
  <si>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</si>
  <si>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</si>
  <si>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</si>
  <si>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</si>
  <si>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</si>
  <si>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</si>
  <si>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</si>
  <si>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</si>
  <si>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</si>
  <si>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</si>
  <si>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</si>
  <si>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</si>
  <si>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</si>
  <si>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</si>
  <si>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</si>
  <si>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</si>
  <si>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</si>
  <si>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</si>
  <si>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</si>
  <si>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</si>
  <si>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</si>
  <si>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</si>
  <si>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</si>
  <si>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</si>
  <si>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</si>
  <si>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</si>
  <si>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</si>
  <si>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</si>
  <si>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</si>
  <si>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</si>
  <si>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</si>
  <si>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</si>
  <si>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</si>
  <si>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</si>
  <si>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</si>
  <si>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</si>
  <si>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</si>
  <si>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</si>
  <si>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</si>
  <si>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</si>
  <si>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</si>
  <si>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</si>
  <si>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</si>
  <si>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</si>
  <si>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</si>
  <si>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</si>
  <si>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</si>
  <si>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</si>
  <si>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</si>
  <si>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</si>
  <si>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</si>
  <si>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</si>
  <si>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</si>
  <si>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</si>
  <si>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</si>
  <si>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</si>
  <si>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</si>
  <si>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</si>
  <si>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</si>
  <si>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</si>
  <si>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</si>
  <si>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</si>
  <si>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</si>
  <si>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</si>
  <si>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</si>
  <si>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</si>
  <si>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</si>
  <si>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</si>
  <si>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</si>
  <si>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</si>
  <si>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</si>
  <si>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</si>
  <si>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</si>
  <si>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</si>
  <si>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</si>
  <si>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</si>
  <si>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</si>
  <si>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</si>
  <si>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</si>
  <si>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</si>
  <si>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</si>
  <si>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</si>
  <si>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</si>
  <si>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</si>
  <si>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</si>
  <si>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</si>
  <si>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</si>
  <si>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</si>
  <si>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</si>
  <si>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</si>
  <si>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</si>
  <si>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</si>
  <si>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</si>
  <si>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</si>
  <si>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</si>
  <si>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</si>
  <si>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</si>
  <si>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</si>
  <si>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</si>
  <si>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</si>
  <si>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</si>
  <si>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</si>
  <si>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</si>
  <si>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</si>
  <si>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</si>
  <si>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</si>
  <si>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</si>
  <si>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</si>
  <si>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</si>
  <si>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</si>
  <si>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</si>
  <si>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</si>
  <si>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</si>
  <si>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</si>
  <si>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</si>
  <si>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</si>
  <si>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</si>
  <si>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</si>
  <si>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</si>
  <si>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</si>
  <si>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</si>
  <si>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</si>
  <si>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</si>
  <si>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</si>
  <si>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</si>
  <si>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</si>
  <si>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</si>
  <si>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</si>
  <si>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</si>
  <si>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</si>
  <si>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</si>
  <si>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</si>
  <si>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</si>
  <si>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</si>
  <si>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</si>
  <si>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</si>
  <si>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</si>
  <si>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</si>
  <si>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</si>
  <si>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</si>
  <si>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</si>
  <si>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</si>
  <si>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</si>
  <si>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</si>
  <si>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</si>
  <si>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</si>
  <si>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</si>
  <si>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</si>
  <si>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</si>
  <si>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</si>
  <si>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</si>
  <si>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</si>
  <si>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</si>
  <si>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</si>
  <si>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</si>
  <si>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</si>
  <si>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</si>
  <si>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</si>
  <si>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</si>
  <si>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</si>
  <si>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</si>
  <si>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</si>
  <si>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</si>
  <si>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</si>
  <si>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</si>
  <si>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</si>
  <si>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</si>
  <si>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</si>
  <si>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</si>
  <si>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</si>
  <si>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</si>
  <si>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</si>
  <si>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</si>
  <si>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</si>
  <si>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</si>
  <si>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</si>
  <si>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</si>
  <si>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</si>
  <si>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</si>
  <si>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</si>
  <si>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</si>
  <si>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</si>
  <si>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</si>
  <si>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</si>
  <si>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</si>
  <si>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</si>
  <si>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</si>
  <si>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</si>
  <si>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</si>
  <si>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</si>
  <si>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</si>
  <si>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</si>
  <si>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</si>
  <si>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</si>
  <si>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</si>
  <si>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</si>
  <si>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</si>
  <si>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</si>
  <si>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</si>
  <si>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</si>
  <si>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</si>
  <si>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</si>
  <si>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</si>
  <si>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</si>
  <si>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</si>
  <si>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</si>
  <si>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</si>
  <si>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</si>
  <si>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</si>
  <si>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</si>
  <si>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</si>
  <si>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</si>
  <si>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</si>
  <si>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</si>
  <si>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</si>
  <si>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</si>
  <si>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</si>
  <si>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</si>
  <si>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</si>
  <si>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</si>
  <si>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</si>
  <si>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</si>
  <si>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</si>
  <si>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</si>
  <si>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</si>
  <si>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</si>
  <si>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</si>
  <si>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</si>
  <si>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</si>
  <si>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</si>
  <si>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</si>
  <si>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</si>
  <si>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</si>
  <si>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</si>
  <si>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</si>
  <si>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</si>
  <si>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</si>
  <si>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</si>
  <si>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</si>
  <si>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</si>
  <si>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</si>
  <si>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</si>
  <si>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</si>
  <si>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</si>
  <si>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</si>
  <si>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</si>
  <si>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</si>
  <si>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</si>
  <si>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</si>
  <si>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</si>
  <si>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</si>
  <si>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</si>
  <si>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</si>
  <si>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</si>
  <si>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</si>
  <si>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</si>
  <si>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</si>
  <si>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</si>
  <si>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</si>
  <si>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</si>
  <si>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</si>
  <si>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</si>
  <si>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</si>
  <si>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</si>
  <si>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</si>
  <si>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</si>
  <si>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</si>
  <si>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</si>
  <si>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</si>
  <si>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</si>
  <si>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</si>
  <si>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</si>
  <si>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</si>
  <si>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</si>
  <si>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</si>
  <si>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</si>
  <si>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</si>
  <si>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</si>
  <si>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</si>
  <si>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</si>
  <si>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</si>
  <si>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</si>
  <si>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</si>
  <si>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</si>
  <si>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</si>
  <si>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</si>
  <si>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</si>
  <si>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</si>
  <si>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</si>
  <si>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</si>
  <si>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</si>
  <si>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</si>
  <si>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</si>
  <si>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</si>
  <si>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</si>
  <si>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</si>
  <si>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</si>
  <si>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</si>
  <si>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</si>
  <si>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</si>
  <si>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</si>
  <si>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</si>
  <si>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</si>
  <si>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</si>
  <si>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</si>
  <si>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</si>
  <si>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</si>
  <si>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</si>
  <si>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</si>
  <si>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</si>
  <si>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</si>
  <si>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</si>
  <si>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</si>
  <si>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</si>
  <si>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</si>
  <si>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</si>
  <si>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</si>
  <si>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</si>
  <si>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</si>
  <si>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</si>
  <si>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</si>
  <si>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</si>
  <si>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</si>
  <si>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</si>
  <si>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</si>
  <si>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</si>
  <si>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</si>
  <si>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</si>
  <si>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</si>
  <si>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</si>
  <si>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</si>
  <si>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</si>
  <si>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</si>
  <si>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</si>
  <si>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</si>
  <si>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</si>
  <si>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</si>
  <si>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</si>
  <si>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</si>
  <si>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</si>
  <si>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</si>
  <si>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</si>
  <si>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</si>
  <si>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</si>
  <si>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</si>
  <si>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</si>
  <si>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</si>
  <si>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</si>
  <si>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</si>
  <si>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</si>
  <si>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</si>
  <si>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</si>
  <si>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</si>
  <si>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</si>
  <si>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</si>
  <si>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</si>
  <si>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</si>
  <si>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</si>
  <si>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</si>
  <si>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</si>
  <si>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</si>
  <si>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</si>
  <si>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</si>
  <si>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</si>
  <si>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</si>
  <si>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</si>
  <si>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</si>
  <si>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</si>
  <si>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</si>
  <si>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</si>
  <si>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</si>
  <si>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</si>
  <si>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</si>
  <si>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</si>
  <si>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</si>
  <si>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</si>
  <si>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</si>
  <si>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</si>
  <si>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</si>
  <si>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</si>
  <si>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</si>
  <si>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</si>
  <si>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</si>
  <si>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</si>
  <si>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</si>
  <si>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</si>
  <si>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</si>
  <si>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</si>
  <si>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</si>
  <si>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</si>
  <si>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</si>
  <si>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</si>
  <si>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</si>
  <si>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</si>
  <si>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</si>
  <si>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</si>
  <si>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</si>
  <si>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</si>
  <si>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</si>
  <si>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</si>
  <si>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</si>
  <si>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</si>
  <si>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</si>
  <si>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</si>
  <si>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</si>
  <si>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</si>
  <si>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</si>
  <si>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</si>
  <si>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</si>
  <si>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</si>
  <si>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</si>
  <si>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</si>
  <si>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</si>
  <si>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</si>
  <si>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</si>
  <si>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</si>
  <si>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</si>
  <si>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</si>
  <si>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</si>
  <si>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</si>
  <si>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</si>
  <si>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</si>
  <si>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</si>
  <si>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</si>
  <si>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</si>
  <si>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</si>
  <si>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</si>
  <si>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</si>
  <si>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</si>
  <si>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</si>
  <si>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</si>
  <si>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</si>
  <si>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</si>
  <si>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</si>
  <si>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</si>
  <si>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</si>
  <si>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</si>
  <si>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</si>
  <si>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</si>
  <si>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</si>
  <si>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</si>
  <si>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</si>
  <si>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</si>
  <si>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</si>
  <si>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</si>
  <si>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</si>
  <si>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</si>
  <si>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</si>
  <si>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</si>
  <si>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</si>
  <si>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</si>
  <si>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</si>
  <si>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</si>
  <si>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</si>
  <si>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</si>
  <si>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</si>
  <si>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</si>
  <si>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</si>
  <si>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</si>
  <si>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</si>
  <si>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</si>
  <si>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</si>
  <si>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</si>
  <si>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</si>
  <si>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</si>
  <si>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</si>
  <si>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</si>
  <si>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</si>
  <si>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</si>
  <si>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</si>
  <si>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</si>
  <si>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</si>
  <si>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</si>
  <si>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</si>
  <si>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</si>
  <si>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</si>
  <si>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</si>
  <si>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</si>
  <si>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</si>
  <si>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</si>
  <si>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</si>
  <si>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</si>
  <si>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</si>
  <si>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</si>
  <si>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</si>
  <si>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</si>
  <si>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</si>
  <si>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</si>
  <si>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</si>
  <si>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</si>
  <si>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</si>
  <si>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</si>
  <si>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</si>
  <si>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</si>
  <si>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</si>
  <si>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</si>
  <si>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</si>
  <si>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</si>
  <si>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</si>
  <si>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</si>
  <si>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</si>
  <si>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</si>
  <si>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</si>
  <si>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</si>
  <si>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</si>
  <si>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</si>
  <si>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</si>
  <si>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</si>
  <si>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</si>
  <si>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</si>
  <si>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</si>
  <si>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</si>
  <si>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</si>
  <si>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</si>
  <si>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</si>
  <si>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</si>
  <si>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</si>
  <si>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</si>
  <si>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</si>
  <si>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</si>
  <si>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</si>
  <si>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</si>
  <si>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</si>
  <si>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</si>
  <si>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</si>
  <si>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</si>
  <si>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</si>
  <si>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</si>
  <si>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</si>
  <si>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</si>
  <si>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</si>
  <si>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</si>
  <si>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</si>
  <si>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</si>
  <si>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</si>
  <si>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</si>
  <si>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</si>
  <si>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</si>
  <si>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</si>
  <si>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</si>
  <si>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</si>
  <si>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</si>
  <si>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</si>
  <si>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</si>
  <si>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</si>
  <si>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</si>
  <si>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</si>
  <si>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</si>
  <si>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</si>
  <si>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</si>
  <si>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</si>
  <si>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</si>
  <si>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</si>
  <si>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</si>
  <si>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</si>
  <si>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</si>
  <si>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</si>
  <si>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</si>
  <si>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</si>
  <si>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</si>
  <si>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</si>
  <si>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</si>
  <si>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</si>
  <si>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</si>
  <si>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</si>
  <si>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</si>
  <si>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</si>
  <si>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</si>
  <si>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</si>
  <si>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</si>
  <si>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</si>
  <si>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</si>
  <si>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</si>
  <si>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</si>
  <si>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</si>
  <si>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</si>
  <si>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</si>
  <si>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</si>
  <si>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</si>
  <si>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</si>
  <si>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</si>
  <si>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</si>
  <si>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</si>
  <si>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</si>
  <si>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</si>
  <si>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</si>
  <si>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</si>
  <si>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</si>
  <si>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</si>
  <si>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</si>
  <si>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</si>
  <si>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</si>
  <si>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</si>
  <si>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</si>
  <si>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</si>
  <si>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</si>
  <si>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</si>
  <si>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</si>
  <si>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</si>
  <si>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</si>
  <si>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</si>
  <si>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</si>
  <si>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</si>
  <si>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</si>
  <si>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</si>
  <si>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</si>
  <si>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</si>
  <si>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</si>
  <si>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</si>
  <si>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</si>
  <si>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</si>
  <si>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</si>
  <si>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</si>
  <si>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</si>
  <si>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</si>
  <si>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</si>
  <si>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</si>
  <si>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</si>
  <si>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</si>
  <si>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</si>
  <si>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</si>
  <si>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</si>
  <si>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</si>
  <si>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</si>
  <si>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</si>
  <si>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</si>
  <si>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</si>
  <si>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</si>
  <si>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</si>
  <si>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</si>
  <si>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</si>
  <si>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</si>
  <si>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</si>
  <si>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</si>
  <si>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</si>
  <si>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</si>
  <si>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</si>
  <si>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</si>
  <si>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</si>
  <si>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</si>
  <si>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</si>
  <si>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</si>
  <si>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</si>
  <si>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</si>
  <si>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</si>
  <si>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</si>
  <si>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</si>
  <si>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</si>
  <si>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</si>
  <si>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</si>
  <si>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</si>
  <si>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</si>
  <si>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</si>
  <si>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</si>
  <si>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</si>
  <si>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</si>
  <si>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</si>
  <si>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</si>
  <si>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</si>
  <si>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</si>
  <si>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</si>
  <si>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</si>
  <si>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</si>
  <si>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</si>
  <si>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</si>
  <si>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</si>
  <si>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</si>
  <si>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</si>
  <si>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</si>
  <si>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</si>
  <si>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</si>
  <si>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</si>
  <si>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</si>
  <si>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</si>
  <si>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</si>
  <si>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</si>
  <si>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</si>
  <si>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</si>
  <si>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</si>
  <si>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</si>
  <si>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</si>
  <si>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</si>
  <si>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</si>
  <si>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</si>
  <si>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</si>
  <si>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</si>
  <si>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</si>
  <si>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</si>
  <si>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</si>
  <si>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</si>
  <si>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</si>
  <si>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</si>
  <si>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</si>
  <si>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</si>
  <si>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</si>
  <si>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</si>
  <si>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</si>
  <si>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</si>
  <si>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</si>
  <si>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</si>
  <si>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</si>
  <si>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</si>
  <si>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</si>
  <si>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</si>
  <si>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</si>
  <si>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</si>
  <si>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</si>
  <si>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</si>
  <si>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</si>
  <si>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</si>
  <si>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</si>
  <si>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</si>
  <si>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</si>
  <si>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</si>
  <si>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</si>
  <si>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</si>
  <si>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</si>
  <si>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</si>
  <si>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</si>
  <si>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</si>
  <si>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</si>
  <si>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</si>
  <si>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</si>
  <si>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</si>
  <si>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</si>
  <si>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</si>
  <si>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</si>
  <si>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</si>
  <si>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</si>
  <si>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</si>
  <si>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</si>
  <si>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</si>
  <si>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</si>
  <si>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</si>
  <si>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</si>
  <si>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</si>
  <si>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</si>
  <si>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</si>
  <si>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</si>
  <si>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</si>
  <si>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</si>
  <si>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</si>
  <si>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</si>
  <si>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</si>
  <si>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</si>
  <si>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</si>
  <si>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</si>
  <si>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</si>
  <si>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</si>
  <si>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</si>
  <si>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</si>
  <si>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</si>
  <si>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</si>
  <si>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</si>
  <si>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</si>
  <si>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</si>
  <si>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</si>
  <si>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</si>
  <si>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</si>
  <si>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</si>
  <si>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</si>
  <si>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</si>
  <si>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</si>
  <si>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</si>
  <si>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</si>
  <si>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</si>
  <si>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</si>
  <si>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</si>
  <si>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</si>
  <si>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</si>
  <si>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</si>
  <si>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</si>
  <si>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</si>
  <si>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</si>
  <si>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</si>
  <si>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</si>
  <si>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</si>
  <si>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</si>
  <si>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</si>
  <si>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</si>
  <si>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</si>
  <si>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</si>
  <si>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</si>
  <si>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</si>
  <si>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</si>
  <si>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</si>
  <si>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</si>
  <si>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</si>
  <si>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</si>
  <si>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</si>
  <si>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</si>
  <si>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</si>
  <si>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</si>
  <si>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</si>
  <si>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</si>
  <si>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</si>
  <si>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</si>
  <si>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</si>
  <si>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</si>
  <si>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</si>
  <si>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</si>
  <si>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</si>
  <si>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</si>
  <si>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</si>
  <si>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</si>
  <si>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</si>
  <si>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</si>
  <si>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</si>
  <si>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</si>
  <si>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</si>
  <si>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</si>
  <si>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</si>
  <si>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</si>
  <si>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</si>
  <si>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</si>
  <si>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</si>
  <si>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</si>
  <si>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</si>
  <si>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</si>
  <si>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</si>
  <si>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</si>
  <si>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</si>
  <si>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</si>
  <si>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</si>
  <si>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</si>
  <si>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</si>
  <si>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</si>
  <si>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</si>
  <si>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</si>
  <si>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</si>
  <si>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</si>
  <si>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</si>
  <si>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</si>
  <si>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</si>
  <si>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</si>
  <si>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</si>
  <si>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</si>
  <si>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</si>
  <si>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</si>
  <si>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</si>
  <si>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</si>
  <si>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</si>
  <si>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</si>
  <si>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</si>
  <si>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</si>
  <si>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</si>
  <si>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</si>
  <si>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</si>
  <si>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</si>
  <si>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</si>
  <si>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</si>
  <si>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</si>
  <si>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</si>
  <si>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</si>
  <si>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</si>
  <si>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</si>
  <si>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</si>
  <si>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</si>
  <si>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</si>
  <si>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</si>
  <si>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</si>
  <si>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</si>
  <si>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</si>
  <si>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</si>
  <si>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</si>
  <si>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</si>
  <si>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</si>
  <si>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</si>
  <si>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</si>
  <si>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</si>
  <si>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</si>
  <si>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</si>
  <si>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</si>
  <si>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</si>
  <si>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</si>
  <si>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</si>
  <si>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</si>
  <si>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</si>
  <si>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</si>
  <si>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</si>
  <si>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</si>
  <si>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</si>
  <si>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</si>
  <si>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</si>
  <si>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</si>
  <si>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</si>
  <si>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</si>
  <si>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</si>
  <si>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</si>
  <si>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</si>
  <si>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</si>
  <si>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</si>
  <si>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</si>
  <si>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</si>
  <si>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</si>
  <si>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</si>
  <si>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</si>
  <si>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</si>
  <si>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</si>
  <si>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</si>
  <si>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</si>
  <si>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</si>
  <si>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</si>
  <si>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</si>
  <si>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</si>
  <si>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</si>
  <si>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</si>
  <si>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</si>
  <si>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</si>
  <si>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</si>
  <si>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</si>
  <si>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</si>
  <si>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</si>
  <si>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</si>
  <si>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</si>
  <si>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</si>
  <si>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</si>
  <si>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</si>
  <si>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</si>
  <si>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</si>
  <si>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</si>
  <si>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</si>
  <si>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</si>
  <si>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</si>
  <si>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</si>
  <si>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</si>
  <si>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</si>
  <si>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</si>
  <si>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</si>
  <si>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</si>
  <si>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</si>
  <si>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</si>
  <si>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</si>
  <si>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</si>
  <si>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</si>
  <si>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</si>
  <si>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</si>
  <si>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</si>
  <si>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</si>
  <si>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</si>
  <si>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</si>
  <si>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</si>
  <si>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</si>
  <si>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</si>
  <si>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</si>
  <si>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</si>
  <si>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</si>
  <si>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</si>
  <si>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</si>
  <si>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</si>
  <si>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</si>
  <si>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</si>
  <si>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</si>
  <si>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</si>
  <si>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</si>
  <si>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</si>
  <si>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</si>
  <si>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</si>
  <si>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</si>
  <si>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</si>
  <si>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</si>
  <si>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</si>
  <si>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</si>
  <si>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</si>
  <si>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</si>
  <si>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</si>
  <si>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</si>
  <si>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</si>
  <si>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</si>
  <si>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</si>
  <si>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</si>
  <si>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</si>
  <si>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</si>
  <si>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</si>
  <si>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</si>
  <si>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</si>
  <si>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</si>
  <si>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</si>
  <si>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</si>
  <si>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</si>
  <si>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</si>
  <si>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</si>
  <si>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</si>
  <si>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</si>
  <si>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</si>
  <si>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</si>
  <si>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</si>
  <si>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</si>
  <si>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</si>
  <si>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</si>
  <si>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</si>
  <si>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</si>
  <si>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</si>
  <si>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</si>
  <si>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</si>
  <si>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</si>
  <si>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</si>
  <si>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</si>
  <si>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</si>
  <si>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</si>
  <si>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</si>
  <si>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</si>
  <si>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</si>
  <si>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</si>
  <si>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</si>
  <si>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</si>
  <si>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</si>
  <si>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</si>
  <si>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</si>
  <si>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</si>
  <si>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</si>
  <si>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</si>
  <si>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</si>
  <si>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</si>
  <si>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</si>
  <si>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</si>
  <si>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</si>
  <si>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</si>
  <si>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</si>
  <si>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</si>
  <si>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</si>
  <si>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</si>
  <si>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</si>
  <si>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</si>
  <si>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</si>
  <si>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</si>
  <si>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</si>
  <si>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</si>
  <si>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</si>
  <si>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</si>
  <si>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</si>
  <si>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</si>
  <si>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</si>
  <si>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</si>
  <si>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</si>
  <si>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</si>
  <si>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</si>
  <si>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</si>
  <si>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</si>
  <si>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</si>
  <si>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</si>
  <si>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</si>
  <si>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</si>
  <si>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</si>
  <si>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</si>
  <si>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</si>
  <si>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</si>
  <si>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</si>
  <si>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</si>
  <si>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</si>
  <si>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</si>
  <si>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</si>
  <si>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</si>
  <si>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</si>
  <si>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</si>
  <si>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</si>
  <si>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</si>
  <si>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</si>
  <si>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</si>
  <si>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</si>
  <si>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</si>
  <si>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</si>
  <si>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</si>
  <si>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</si>
  <si>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</si>
  <si>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</si>
  <si>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</si>
  <si>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</si>
  <si>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</si>
  <si>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</si>
  <si>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</si>
  <si>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</si>
  <si>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</si>
  <si>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</si>
  <si>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</si>
  <si>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</si>
  <si>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</si>
  <si>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</si>
  <si>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</si>
  <si>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</si>
  <si>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</si>
  <si>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</si>
  <si>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</si>
  <si>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</si>
  <si>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</si>
  <si>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</si>
  <si>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</si>
  <si>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</si>
  <si>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</si>
  <si>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</si>
  <si>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</si>
  <si>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</si>
  <si>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</si>
  <si>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</si>
  <si>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</si>
  <si>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</si>
  <si>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</si>
  <si>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</si>
  <si>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</si>
  <si>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</si>
  <si>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</si>
  <si>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</si>
  <si>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</si>
  <si>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</si>
  <si>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</si>
  <si>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</si>
  <si>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</si>
  <si>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</si>
  <si>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</si>
  <si>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</si>
  <si>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</si>
  <si>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</si>
  <si>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</si>
  <si>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</si>
  <si>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</si>
  <si>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</si>
  <si>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</si>
  <si>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</si>
  <si>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</si>
  <si>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</si>
  <si>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</si>
  <si>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</si>
  <si>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</si>
  <si>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</si>
  <si>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</si>
  <si>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</si>
  <si>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</si>
  <si>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</si>
  <si>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</si>
  <si>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</si>
  <si>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</si>
  <si>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</si>
  <si>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</si>
  <si>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</si>
  <si>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</si>
  <si>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</si>
  <si>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</si>
  <si>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</si>
  <si>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</si>
  <si>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</si>
  <si>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</si>
  <si>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</si>
  <si>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</si>
  <si>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</si>
  <si>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</si>
  <si>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</si>
  <si>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</si>
  <si>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</si>
  <si>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</si>
  <si>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</si>
  <si>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</si>
  <si>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</si>
  <si>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</si>
  <si>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</si>
  <si>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</si>
  <si>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</si>
  <si>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</si>
  <si>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</si>
  <si>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</si>
  <si>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</si>
  <si>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</si>
  <si>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</si>
  <si>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</si>
  <si>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</si>
  <si>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</si>
  <si>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</si>
  <si>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</si>
  <si>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</si>
  <si>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</si>
  <si>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</si>
  <si>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</si>
  <si>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</si>
  <si>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</si>
  <si>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</si>
  <si>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</si>
  <si>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</si>
  <si>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</si>
  <si>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</si>
  <si>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</si>
  <si>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</si>
  <si>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</si>
  <si>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</si>
  <si>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</si>
  <si>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</si>
  <si>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</si>
  <si>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</si>
  <si>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</si>
  <si>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</si>
  <si>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</si>
  <si>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</si>
  <si>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</si>
  <si>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</si>
  <si>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</si>
  <si>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</si>
  <si>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</si>
  <si>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</si>
  <si>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</si>
  <si>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</si>
  <si>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</si>
  <si>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</si>
  <si>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</si>
  <si>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</si>
  <si>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</si>
  <si>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</si>
  <si>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</si>
  <si>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</si>
  <si>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</si>
  <si>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</si>
  <si>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</si>
  <si>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</si>
  <si>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</si>
  <si>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</si>
  <si>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</si>
  <si>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</si>
  <si>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</si>
  <si>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</si>
  <si>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</si>
  <si>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</si>
  <si>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</si>
  <si>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</si>
  <si>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</si>
  <si>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</si>
  <si>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</si>
  <si>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</si>
  <si>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</si>
  <si>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</si>
  <si>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</si>
  <si>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</si>
  <si>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</si>
  <si>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</si>
  <si>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</si>
  <si>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</si>
  <si>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</si>
  <si>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</si>
  <si>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</si>
  <si>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</si>
  <si>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</si>
  <si>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</si>
  <si>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</si>
  <si>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</si>
  <si>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</si>
  <si>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</si>
  <si>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</si>
  <si>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</si>
  <si>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</si>
  <si>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</si>
  <si>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</si>
  <si>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</si>
  <si>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</si>
  <si>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</si>
  <si>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</si>
  <si>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</si>
  <si>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</si>
  <si>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</si>
  <si>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</si>
  <si>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</si>
  <si>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</si>
  <si>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</si>
  <si>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</si>
  <si>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</si>
  <si>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</si>
  <si>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</si>
  <si>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</si>
  <si>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</si>
  <si>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</si>
  <si>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</si>
  <si>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</si>
  <si>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</si>
  <si>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</si>
  <si>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</si>
  <si>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</si>
  <si>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</si>
  <si>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</si>
  <si>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</si>
  <si>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</si>
  <si>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</si>
  <si>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</si>
  <si>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</si>
  <si>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</si>
  <si>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</si>
  <si>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</si>
  <si>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</si>
  <si>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</si>
  <si>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</si>
  <si>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</si>
  <si>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</si>
  <si>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</si>
  <si>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</si>
  <si>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</si>
  <si>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</si>
  <si>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</si>
  <si>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</si>
  <si>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</si>
  <si>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</si>
  <si>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</si>
  <si>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</si>
  <si>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</si>
  <si>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</si>
  <si>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</si>
  <si>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</si>
  <si>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</si>
  <si>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</si>
  <si>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</si>
  <si>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</si>
  <si>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</si>
  <si>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</si>
  <si>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</si>
  <si>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</si>
  <si>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</si>
  <si>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</si>
  <si>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</si>
  <si>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</si>
  <si>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</si>
  <si>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</si>
  <si>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</si>
  <si>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</si>
  <si>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</si>
  <si>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</si>
  <si>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</si>
  <si>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</si>
  <si>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</si>
  <si>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</si>
  <si>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</si>
  <si>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</si>
  <si>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</si>
  <si>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</si>
  <si>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</si>
  <si>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</si>
  <si>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</si>
  <si>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</si>
  <si>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</si>
  <si>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</si>
  <si>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</si>
  <si>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</si>
  <si>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</si>
  <si>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</si>
  <si>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</si>
  <si>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</si>
  <si>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</si>
  <si>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</si>
  <si>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</si>
  <si>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</si>
  <si>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</si>
  <si>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</si>
  <si>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</si>
  <si>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</si>
  <si>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</si>
  <si>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</si>
  <si>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</si>
  <si>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</si>
  <si>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</si>
  <si>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</si>
  <si>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</si>
  <si>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</si>
  <si>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</si>
  <si>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</si>
  <si>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</si>
  <si>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</si>
  <si>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</si>
  <si>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</si>
  <si>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</si>
  <si>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</si>
  <si>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</si>
  <si>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</si>
  <si>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</si>
  <si>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</si>
  <si>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</si>
  <si>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</si>
  <si>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</si>
  <si>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</si>
  <si>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</si>
  <si>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</si>
  <si>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</si>
  <si>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</si>
  <si>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</si>
  <si>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</si>
  <si>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</si>
  <si>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</si>
  <si>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</si>
  <si>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</si>
  <si>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</si>
  <si>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</si>
  <si>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</si>
  <si>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</si>
  <si>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</si>
  <si>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</si>
  <si>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</si>
  <si>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</si>
  <si>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</si>
  <si>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</si>
  <si>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</si>
  <si>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</si>
  <si>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</si>
  <si>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</si>
  <si>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</si>
  <si>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</si>
  <si>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</si>
  <si>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</si>
  <si>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</si>
  <si>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</si>
  <si>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</si>
  <si>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</si>
  <si>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</si>
  <si>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</si>
  <si>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</si>
  <si>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</si>
  <si>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</si>
  <si>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</si>
  <si>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</si>
  <si>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</si>
  <si>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</si>
  <si>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</si>
  <si>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</si>
  <si>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</si>
  <si>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</si>
  <si>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</si>
  <si>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</si>
  <si>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</si>
  <si>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</si>
  <si>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</si>
  <si>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</si>
  <si>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</si>
  <si>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</si>
  <si>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</si>
  <si>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</si>
  <si>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</si>
  <si>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</si>
  <si>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</si>
  <si>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</si>
  <si>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</si>
  <si>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</si>
  <si>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</si>
  <si>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</si>
  <si>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</si>
  <si>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</si>
  <si>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</si>
  <si>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</si>
  <si>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</si>
  <si>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</si>
  <si>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</si>
  <si>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</si>
  <si>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</si>
  <si>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</si>
  <si>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</si>
  <si>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</si>
  <si>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</si>
  <si>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</si>
  <si>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</si>
  <si>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</si>
  <si>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</si>
  <si>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</si>
  <si>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</si>
  <si>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</si>
  <si>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</si>
  <si>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</si>
  <si>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</si>
  <si>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</si>
  <si>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</si>
  <si>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</si>
  <si>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</si>
  <si>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</si>
  <si>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</si>
  <si>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</si>
  <si>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</si>
  <si>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</si>
  <si>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</si>
  <si>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</si>
  <si>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</si>
  <si>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</si>
  <si>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</si>
  <si>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</si>
  <si>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</si>
  <si>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</si>
  <si>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</si>
  <si>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</si>
  <si>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</si>
  <si>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</si>
  <si>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</si>
  <si>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</si>
  <si>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</si>
  <si>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</si>
  <si>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</si>
  <si>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</si>
  <si>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</si>
  <si>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</si>
  <si>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</si>
  <si>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</si>
  <si>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</si>
  <si>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</si>
  <si>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</si>
  <si>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</si>
  <si>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</si>
  <si>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</si>
  <si>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</si>
  <si>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</si>
  <si>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</si>
  <si>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</si>
  <si>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</si>
  <si>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</si>
  <si>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</si>
  <si>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</si>
  <si>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</si>
  <si>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</si>
  <si>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</si>
  <si>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</si>
  <si>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</si>
  <si>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</si>
  <si>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</si>
  <si>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</si>
  <si>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</si>
  <si>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</si>
  <si>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</si>
  <si>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</si>
  <si>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</si>
  <si>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</si>
  <si>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</si>
  <si>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</si>
  <si>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</si>
  <si>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</si>
  <si>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</si>
  <si>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</si>
  <si>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</si>
  <si>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</si>
  <si>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</si>
  <si>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</si>
  <si>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</si>
  <si>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</si>
  <si>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</si>
  <si>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</si>
  <si>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</si>
  <si>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</si>
  <si>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</si>
  <si>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</si>
  <si>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</si>
  <si>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</si>
  <si>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</si>
  <si>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</si>
  <si>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</si>
  <si>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</si>
  <si>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</si>
  <si>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</si>
  <si>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</si>
  <si>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</si>
  <si>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</si>
  <si>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</si>
  <si>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</si>
  <si>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</si>
  <si>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</si>
  <si>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</si>
  <si>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</si>
  <si>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</si>
  <si>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</si>
  <si>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</si>
  <si>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</si>
  <si>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</si>
  <si>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</si>
  <si>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</si>
  <si>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</si>
  <si>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</si>
  <si>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</si>
  <si>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</si>
  <si>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</si>
  <si>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</si>
  <si>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</si>
  <si>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</si>
  <si>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</si>
  <si>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</si>
  <si>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</si>
  <si>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</si>
  <si>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</si>
  <si>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</si>
  <si>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</si>
  <si>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</si>
  <si>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</si>
  <si>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</si>
  <si>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</si>
  <si>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</si>
  <si>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</si>
  <si>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</si>
  <si>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</si>
  <si>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</si>
  <si>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</si>
  <si>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</si>
  <si>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</si>
  <si>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</si>
  <si>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</si>
  <si>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</si>
  <si>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</si>
  <si>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</si>
  <si>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</si>
  <si>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</si>
  <si>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</si>
  <si>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</si>
  <si>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</si>
  <si>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</si>
  <si>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</si>
  <si>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</si>
  <si>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</si>
  <si>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</si>
  <si>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</si>
  <si>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</si>
  <si>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</si>
  <si>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</si>
  <si>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</si>
  <si>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</si>
  <si>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</si>
  <si>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</si>
  <si>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</si>
  <si>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</si>
  <si>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</si>
  <si>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</si>
  <si>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</si>
  <si>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</si>
  <si>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</si>
  <si>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</si>
  <si>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</si>
  <si>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</si>
  <si>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</si>
  <si>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</si>
  <si>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</si>
  <si>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</si>
  <si>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</si>
  <si>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</si>
  <si>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</si>
  <si>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</si>
  <si>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</si>
  <si>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</si>
  <si>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</si>
  <si>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</si>
  <si>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</si>
  <si>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</si>
  <si>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</si>
  <si>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</si>
  <si>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</si>
  <si>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</si>
  <si>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</si>
  <si>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</si>
  <si>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</si>
  <si>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</si>
  <si>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</si>
  <si>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</si>
  <si>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</si>
  <si>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</si>
  <si>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</si>
  <si>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</si>
  <si>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</si>
  <si>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</si>
  <si>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</si>
  <si>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</si>
  <si>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</si>
  <si>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</si>
  <si>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</si>
  <si>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</si>
  <si>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</si>
  <si>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</si>
  <si>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</si>
  <si>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</si>
  <si>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</si>
  <si>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</si>
  <si>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</si>
  <si>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</si>
  <si>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</si>
  <si>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</si>
  <si>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</si>
  <si>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</si>
  <si>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</si>
  <si>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</si>
  <si>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</si>
  <si>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</si>
  <si>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</si>
  <si>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</si>
  <si>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</si>
  <si>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</si>
  <si>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</si>
  <si>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</si>
  <si>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</si>
  <si>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</si>
  <si>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</si>
  <si>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</si>
  <si>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</si>
  <si>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</si>
  <si>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</si>
  <si>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</si>
  <si>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</si>
  <si>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</si>
  <si>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</si>
  <si>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</si>
  <si>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</si>
  <si>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</si>
  <si>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</si>
  <si>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</si>
  <si>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</si>
  <si>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</si>
  <si>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</si>
  <si>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</si>
  <si>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</si>
  <si>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</si>
  <si>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</si>
  <si>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</si>
  <si>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</si>
  <si>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</si>
  <si>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</si>
  <si>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</si>
  <si>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</si>
  <si>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</si>
  <si>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</si>
  <si>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</si>
  <si>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</si>
  <si>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</si>
  <si>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</si>
  <si>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</si>
  <si>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</si>
  <si>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</si>
  <si>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</si>
  <si>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</si>
  <si>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</si>
  <si>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</si>
  <si>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</si>
  <si>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</si>
  <si>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</si>
  <si>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</si>
  <si>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</si>
  <si>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</si>
  <si>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</si>
  <si>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</si>
  <si>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</si>
  <si>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</si>
  <si>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</si>
  <si>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</si>
  <si>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</si>
  <si>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</si>
  <si>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</si>
  <si>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</si>
  <si>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</si>
  <si>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</si>
  <si>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</si>
  <si>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</si>
  <si>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</si>
  <si>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</si>
  <si>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</si>
  <si>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</si>
  <si>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</si>
  <si>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</si>
  <si>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</si>
  <si>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</si>
  <si>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</si>
  <si>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</si>
  <si>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</si>
  <si>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</si>
  <si>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</si>
  <si>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</si>
  <si>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</si>
  <si>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</si>
  <si>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</si>
  <si>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</si>
  <si>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</si>
  <si>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</si>
  <si>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</si>
  <si>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</si>
  <si>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</si>
  <si>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</si>
  <si>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</si>
  <si>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</si>
  <si>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</si>
  <si>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</si>
  <si>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</si>
  <si>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</si>
  <si>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</si>
  <si>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</si>
  <si>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</si>
  <si>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</si>
  <si>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</si>
  <si>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</si>
  <si>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</si>
  <si>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</si>
  <si>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</si>
  <si>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</si>
  <si>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</si>
  <si>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</si>
  <si>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</si>
  <si>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</si>
  <si>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</si>
  <si>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</si>
  <si>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</si>
  <si>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</si>
  <si>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</si>
  <si>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</si>
  <si>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</si>
  <si>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</si>
  <si>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</si>
  <si>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</si>
  <si>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</si>
  <si>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</si>
  <si>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</si>
  <si>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</si>
  <si>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</si>
  <si>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</si>
  <si>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</si>
  <si>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</si>
  <si>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</si>
  <si>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</si>
  <si>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</si>
  <si>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</si>
  <si>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</si>
  <si>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</si>
  <si>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</si>
  <si>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</si>
  <si>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</si>
  <si>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</si>
  <si>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</si>
  <si>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</si>
  <si>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</si>
  <si>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</si>
  <si>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</si>
  <si>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</si>
  <si>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</si>
  <si>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</si>
  <si>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</si>
  <si>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</si>
  <si>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</si>
  <si>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</si>
  <si>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</si>
  <si>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</si>
  <si>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</si>
  <si>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</si>
  <si>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</si>
  <si>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</si>
  <si>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</si>
  <si>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</si>
  <si>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</si>
  <si>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</si>
  <si>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</si>
  <si>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</si>
  <si>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</si>
  <si>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</si>
  <si>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</si>
  <si>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</si>
  <si>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</si>
  <si>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</si>
  <si>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</si>
  <si>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</si>
  <si>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</si>
  <si>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</si>
  <si>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</si>
  <si>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</si>
  <si>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</si>
  <si>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</si>
  <si>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</si>
  <si>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</si>
  <si>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</si>
  <si>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</si>
  <si>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</si>
  <si>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</si>
  <si>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</si>
  <si>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</si>
  <si>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</si>
  <si>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</si>
  <si>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</si>
  <si>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</si>
  <si>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</si>
  <si>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</si>
  <si>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</si>
  <si>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</si>
  <si>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</si>
  <si>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</si>
  <si>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</si>
  <si>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</si>
  <si>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</si>
  <si>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</si>
  <si>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</si>
  <si>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</si>
  <si>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</si>
  <si>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</si>
  <si>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</si>
  <si>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</si>
  <si>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</si>
  <si>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</si>
  <si>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</si>
  <si>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</si>
  <si>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</si>
  <si>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</si>
  <si>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</si>
  <si>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</si>
  <si>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</si>
  <si>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</si>
  <si>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</si>
  <si>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</si>
  <si>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</si>
  <si>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</si>
  <si>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</si>
  <si>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</si>
  <si>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</si>
  <si>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</si>
  <si>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</si>
  <si>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</si>
  <si>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</si>
  <si>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</si>
  <si>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</si>
  <si>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</si>
  <si>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</si>
  <si>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</si>
  <si>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</si>
  <si>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</si>
  <si>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</si>
  <si>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</si>
  <si>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</si>
  <si>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</si>
  <si>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</si>
  <si>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</si>
  <si>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</si>
  <si>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</si>
  <si>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</si>
  <si>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</si>
  <si>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</si>
  <si>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</si>
  <si>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</si>
  <si>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</si>
  <si>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</si>
  <si>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</si>
  <si>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</si>
  <si>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</si>
  <si>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</si>
  <si>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</si>
  <si>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</si>
  <si>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</si>
  <si>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</si>
  <si>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</si>
  <si>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</si>
  <si>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</si>
  <si>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</si>
  <si>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</si>
  <si>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</si>
  <si>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</si>
  <si>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</si>
  <si>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</si>
  <si>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</si>
  <si>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</si>
  <si>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</si>
  <si>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</si>
  <si>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</si>
  <si>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</si>
  <si>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</si>
  <si>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</si>
  <si>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</si>
  <si>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</si>
  <si>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</si>
  <si>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</si>
  <si>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</si>
  <si>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</si>
  <si>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</si>
  <si>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</si>
  <si>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</si>
  <si>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</si>
  <si>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</si>
  <si>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</si>
  <si>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</si>
  <si>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</si>
  <si>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</si>
  <si>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</si>
  <si>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</si>
  <si>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</si>
  <si>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</si>
  <si>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</si>
  <si>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</si>
  <si>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</si>
  <si>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</si>
  <si>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</si>
  <si>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</si>
  <si>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</si>
  <si>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</si>
  <si>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</si>
  <si>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</si>
  <si>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</si>
  <si>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</si>
  <si>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</si>
  <si>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</si>
  <si>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</si>
  <si>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</si>
  <si>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</si>
  <si>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</si>
  <si>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</si>
  <si>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</si>
  <si>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</si>
  <si>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</si>
  <si>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</si>
  <si>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</si>
  <si>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</si>
  <si>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</si>
  <si>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</si>
  <si>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</si>
  <si>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</si>
  <si>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</si>
  <si>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</si>
  <si>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</si>
  <si>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</si>
  <si>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</si>
  <si>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</si>
  <si>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</si>
  <si>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</si>
  <si>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</si>
  <si>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</si>
  <si>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</si>
  <si>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</si>
  <si>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</si>
  <si>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</si>
  <si>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</si>
  <si>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</si>
  <si>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</si>
  <si>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</si>
  <si>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</si>
  <si>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</si>
  <si>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</si>
  <si>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</si>
  <si>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</si>
  <si>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</si>
  <si>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</si>
  <si>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</si>
  <si>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</si>
  <si>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</si>
  <si>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</si>
  <si>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</si>
  <si>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</si>
  <si>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</si>
  <si>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</si>
  <si>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</si>
  <si>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</si>
  <si>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</si>
  <si>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</si>
  <si>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</si>
  <si>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</si>
  <si>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</si>
  <si>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</si>
  <si>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</si>
  <si>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</si>
  <si>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</si>
  <si>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</si>
  <si>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</si>
  <si>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</si>
  <si>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</si>
  <si>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</si>
  <si>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</si>
  <si>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</si>
  <si>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</si>
  <si>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</si>
  <si>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</si>
  <si>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</si>
  <si>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</si>
  <si>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</si>
  <si>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</si>
  <si>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</si>
  <si>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</si>
  <si>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</si>
  <si>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</si>
  <si>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</si>
  <si>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</si>
  <si>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</si>
  <si>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</si>
  <si>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</si>
  <si>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</si>
  <si>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</si>
  <si>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</si>
  <si>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</si>
  <si>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</si>
  <si>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</si>
  <si>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</si>
  <si>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</si>
  <si>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</si>
  <si>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</si>
  <si>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</si>
  <si>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</si>
  <si>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</si>
  <si>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</si>
  <si>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</si>
  <si>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</si>
  <si>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</si>
  <si>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</si>
  <si>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</si>
  <si>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</si>
  <si>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</si>
  <si>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</si>
  <si>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</si>
  <si>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</si>
  <si>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</si>
  <si>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</si>
  <si>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</si>
  <si>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</si>
  <si>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</si>
  <si>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</si>
  <si>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</si>
  <si>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</si>
  <si>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</si>
  <si>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</si>
  <si>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</si>
  <si>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</si>
  <si>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</si>
  <si>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</si>
  <si>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</si>
  <si>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</si>
  <si>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</si>
  <si>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</si>
  <si>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</si>
  <si>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</si>
  <si>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</si>
  <si>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</si>
  <si>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</si>
  <si>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</si>
  <si>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</si>
  <si>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</si>
  <si>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</si>
  <si>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</si>
  <si>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</si>
  <si>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</si>
  <si>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</si>
  <si>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</si>
  <si>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</si>
  <si>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</si>
  <si>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</si>
  <si>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</si>
  <si>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</si>
  <si>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</si>
  <si>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</si>
  <si>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</si>
  <si>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</si>
  <si>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</si>
  <si>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</si>
  <si>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</si>
  <si>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</si>
  <si>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</si>
  <si>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</si>
  <si>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</si>
  <si>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</si>
  <si>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</si>
  <si>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</si>
  <si>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</si>
  <si>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</si>
  <si>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</si>
  <si>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</si>
  <si>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</si>
  <si>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</si>
  <si>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</si>
  <si>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</si>
  <si>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</si>
  <si>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</si>
  <si>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</si>
  <si>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</si>
  <si>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</si>
  <si>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</si>
  <si>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</si>
  <si>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</si>
  <si>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</si>
  <si>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</si>
  <si>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</si>
  <si>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</si>
  <si>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</si>
  <si>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</si>
  <si>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</si>
  <si>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</si>
  <si>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</si>
  <si>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</si>
  <si>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</si>
  <si>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</si>
  <si>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</si>
  <si>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</si>
  <si>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</si>
  <si>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</si>
  <si>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</si>
  <si>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</si>
  <si>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</si>
  <si>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</si>
  <si>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</si>
  <si>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</si>
  <si>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</si>
  <si>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</si>
  <si>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</si>
  <si>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</si>
  <si>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</si>
  <si>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</si>
  <si>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</si>
  <si>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</si>
  <si>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</si>
  <si>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</si>
  <si>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</si>
  <si>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</si>
  <si>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</si>
  <si>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</si>
  <si>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</si>
  <si>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</si>
  <si>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</si>
  <si>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</si>
  <si>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</si>
  <si>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</si>
  <si>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</si>
  <si>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</si>
  <si>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</si>
  <si>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</si>
  <si>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</si>
  <si>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</si>
  <si>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</si>
  <si>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</si>
  <si>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</si>
  <si>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</si>
  <si>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</si>
  <si>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</si>
  <si>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</si>
  <si>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</si>
  <si>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</si>
  <si>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</si>
  <si>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</si>
  <si>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</si>
  <si>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</si>
  <si>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</si>
  <si>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</si>
  <si>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</si>
  <si>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</si>
  <si>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</si>
  <si>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</si>
  <si>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</si>
  <si>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</si>
  <si>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</si>
  <si>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</si>
  <si>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</si>
  <si>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</si>
  <si>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</si>
  <si>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</si>
  <si>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</si>
  <si>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</si>
  <si>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</si>
  <si>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</si>
  <si>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</si>
  <si>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</si>
  <si>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</si>
  <si>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</si>
  <si>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</si>
  <si>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</si>
  <si>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</si>
  <si>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</si>
  <si>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</si>
  <si>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</si>
  <si>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</si>
  <si>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</si>
  <si>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</si>
  <si>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</si>
  <si>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</si>
  <si>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</si>
  <si>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</si>
  <si>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</si>
  <si>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</si>
  <si>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</si>
  <si>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</si>
  <si>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</si>
  <si>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</si>
  <si>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</si>
  <si>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</si>
  <si>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</si>
  <si>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</si>
  <si>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</si>
  <si>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</si>
  <si>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</si>
  <si>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</si>
  <si>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</si>
  <si>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</si>
  <si>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</si>
  <si>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</si>
  <si>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</si>
  <si>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</si>
  <si>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</si>
  <si>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</si>
  <si>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</si>
  <si>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</si>
  <si>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</si>
  <si>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</si>
  <si>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</si>
  <si>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</si>
  <si>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</si>
  <si>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</si>
  <si>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</si>
  <si>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</si>
  <si>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</si>
  <si>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</si>
  <si>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</si>
  <si>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</si>
  <si>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</si>
  <si>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</si>
  <si>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</si>
  <si>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</si>
  <si>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</si>
  <si>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</si>
  <si>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</si>
  <si>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</si>
  <si>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</si>
  <si>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</si>
  <si>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</si>
  <si>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</si>
  <si>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</si>
  <si>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</si>
  <si>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</si>
  <si>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</si>
  <si>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</si>
  <si>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</si>
  <si>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</si>
  <si>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</si>
  <si>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</si>
  <si>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</si>
  <si>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</si>
  <si>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</si>
  <si>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</si>
  <si>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</si>
  <si>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</si>
  <si>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</si>
  <si>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</si>
  <si>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</si>
  <si>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</si>
  <si>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</si>
  <si>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</si>
  <si>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</si>
  <si>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</si>
  <si>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</si>
  <si>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</si>
  <si>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</si>
  <si>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</si>
  <si>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</si>
  <si>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</si>
  <si>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</si>
  <si>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</si>
  <si>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</si>
  <si>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</si>
  <si>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</si>
  <si>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</si>
  <si>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</si>
  <si>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</si>
  <si>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</si>
  <si>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</si>
  <si>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</si>
  <si>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</si>
  <si>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</si>
  <si>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</si>
  <si>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</si>
  <si>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</si>
  <si>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</si>
  <si>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</si>
  <si>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</si>
  <si>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</si>
  <si>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</si>
  <si>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</si>
  <si>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</si>
  <si>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</si>
  <si>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</si>
  <si>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</si>
  <si>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</si>
  <si>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</si>
  <si>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</si>
  <si>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</si>
  <si>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</si>
  <si>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</si>
  <si>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</si>
  <si>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</si>
  <si>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</si>
  <si>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</si>
  <si>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</si>
  <si>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</si>
  <si>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</si>
  <si>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</si>
  <si>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</si>
  <si>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</si>
  <si>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</si>
  <si>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</si>
  <si>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</si>
  <si>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</si>
  <si>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</si>
  <si>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</si>
  <si>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</si>
  <si>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</si>
  <si>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</si>
  <si>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</si>
  <si>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</si>
  <si>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</si>
  <si>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</si>
  <si>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</si>
  <si>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</si>
  <si>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</si>
  <si>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</si>
  <si>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</si>
  <si>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</si>
  <si>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</si>
  <si>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</si>
  <si>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</si>
  <si>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</si>
  <si>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</si>
  <si>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</si>
  <si>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</si>
  <si>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</si>
  <si>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</si>
  <si>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</si>
  <si>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</si>
  <si>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</si>
  <si>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</si>
  <si>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</si>
  <si>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</si>
  <si>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</si>
  <si>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</si>
  <si>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</si>
  <si>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</si>
  <si>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</si>
  <si>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</si>
  <si>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</si>
  <si>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</si>
  <si>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</si>
  <si>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</si>
  <si>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</si>
  <si>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</si>
  <si>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</si>
  <si>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</si>
  <si>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</si>
  <si>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</si>
  <si>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</si>
  <si>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</si>
  <si>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</si>
  <si>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</si>
  <si>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</si>
  <si>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</si>
  <si>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</si>
  <si>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</si>
  <si>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</si>
  <si>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</si>
  <si>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</si>
  <si>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</si>
  <si>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</si>
  <si>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</si>
  <si>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</si>
  <si>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</si>
  <si>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</si>
  <si>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</si>
  <si>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</si>
  <si>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</si>
  <si>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</si>
  <si>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</si>
  <si>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</si>
  <si>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</si>
  <si>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</si>
  <si>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</si>
  <si>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</si>
  <si>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</si>
  <si>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</si>
  <si>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</si>
  <si>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</si>
  <si>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</si>
  <si>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</si>
  <si>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</si>
  <si>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</si>
  <si>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</si>
  <si>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</si>
  <si>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</si>
  <si>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</si>
  <si>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</si>
  <si>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</si>
  <si>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</si>
  <si>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</si>
  <si>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</si>
  <si>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</si>
  <si>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</si>
  <si>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</si>
  <si>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</si>
  <si>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</si>
  <si>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</si>
  <si>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</si>
  <si>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</si>
  <si>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</si>
  <si>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</si>
  <si>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</si>
  <si>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</si>
  <si>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</si>
  <si>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</si>
  <si>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</si>
  <si>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</si>
  <si>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</si>
  <si>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</si>
  <si>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</si>
  <si>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</si>
  <si>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</si>
  <si>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</si>
  <si>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</si>
  <si>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</si>
  <si>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</si>
  <si>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</si>
  <si>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</si>
  <si>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</si>
  <si>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</si>
  <si>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</si>
  <si>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</si>
  <si>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</si>
  <si>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</si>
  <si>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</si>
  <si>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</si>
  <si>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</si>
  <si>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</si>
  <si>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</si>
  <si>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</si>
  <si>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</si>
  <si>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</si>
  <si>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</si>
  <si>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</si>
  <si>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</si>
  <si>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</si>
  <si>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</si>
  <si>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</si>
  <si>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</si>
  <si>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</si>
  <si>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</si>
  <si>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</si>
  <si>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</si>
  <si>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</si>
  <si>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</si>
  <si>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</si>
  <si>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</si>
  <si>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</si>
  <si>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</si>
  <si>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</si>
  <si>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</si>
  <si>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</si>
  <si>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</si>
  <si>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</si>
  <si>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</si>
  <si>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</si>
  <si>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</si>
  <si>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</si>
  <si>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</si>
  <si>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</si>
  <si>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</si>
  <si>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</si>
  <si>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</si>
  <si>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</si>
  <si>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</si>
  <si>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</si>
  <si>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</si>
  <si>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</si>
  <si>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</si>
  <si>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</si>
  <si>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</si>
  <si>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</si>
  <si>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</si>
  <si>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</si>
  <si>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</si>
  <si>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</si>
  <si>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</si>
  <si>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</si>
  <si>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</si>
  <si>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</si>
  <si>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</si>
  <si>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</si>
  <si>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</si>
  <si>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</si>
  <si>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</si>
  <si>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</si>
  <si>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</si>
  <si>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</si>
  <si>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</si>
  <si>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</si>
  <si>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</si>
  <si>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</si>
  <si>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</si>
  <si>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</si>
  <si>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</si>
  <si>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</si>
  <si>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</si>
  <si>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</si>
  <si>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</si>
  <si>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</si>
  <si>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</si>
  <si>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</si>
  <si>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</si>
  <si>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</si>
  <si>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</si>
  <si>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</si>
  <si>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</si>
  <si>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</si>
  <si>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</si>
  <si>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</si>
  <si>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</si>
  <si>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</si>
  <si>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</si>
  <si>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</si>
  <si>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</si>
  <si>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</si>
  <si>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</si>
  <si>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</si>
  <si>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</si>
  <si>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</si>
  <si>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</si>
  <si>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</si>
  <si>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</si>
  <si>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</si>
  <si>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</si>
  <si>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</si>
  <si>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</si>
  <si>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</si>
  <si>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</si>
  <si>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</si>
  <si>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</si>
  <si>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</si>
  <si>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</si>
  <si>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</si>
  <si>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</si>
  <si>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</si>
  <si>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</si>
  <si>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</si>
  <si>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</si>
  <si>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</si>
  <si>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</si>
  <si>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</si>
  <si>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</si>
  <si>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</si>
  <si>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</si>
  <si>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</si>
  <si>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</si>
  <si>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</si>
  <si>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</si>
  <si>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</si>
  <si>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</si>
  <si>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</si>
  <si>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</si>
  <si>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</si>
  <si>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</si>
  <si>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</si>
  <si>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</si>
  <si>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</si>
  <si>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</si>
  <si>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</si>
  <si>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</si>
  <si>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</si>
  <si>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</si>
  <si>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</si>
  <si>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</si>
  <si>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</si>
  <si>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</si>
  <si>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</si>
  <si>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</si>
  <si>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</si>
  <si>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</si>
  <si>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</si>
  <si>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</si>
  <si>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</si>
  <si>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</si>
  <si>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</si>
  <si>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</si>
  <si>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</si>
  <si>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</si>
  <si>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</si>
  <si>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</si>
  <si>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</si>
  <si>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</si>
  <si>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</si>
  <si>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</si>
  <si>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</si>
  <si>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</si>
  <si>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</si>
  <si>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</si>
  <si>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</si>
  <si>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</si>
  <si>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</si>
  <si>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</si>
  <si>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</si>
  <si>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</si>
  <si>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</si>
  <si>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</si>
  <si>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</si>
  <si>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</si>
  <si>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</si>
  <si>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</si>
  <si>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</si>
  <si>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</si>
  <si>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</si>
  <si>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</si>
  <si>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</si>
  <si>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</si>
  <si>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</si>
  <si>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</si>
  <si>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</si>
  <si>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</si>
  <si>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</si>
  <si>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</si>
  <si>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</si>
  <si>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</si>
  <si>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</si>
  <si>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</si>
  <si>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</si>
  <si>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</si>
  <si>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</si>
  <si>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</si>
  <si>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</si>
  <si>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</si>
  <si>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</si>
  <si>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</si>
  <si>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</si>
  <si>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</si>
  <si>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</si>
  <si>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</si>
  <si>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</si>
  <si>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</si>
  <si>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</si>
  <si>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</si>
  <si>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</si>
  <si>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</si>
  <si>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</si>
  <si>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</si>
  <si>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</si>
  <si>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</si>
  <si>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</si>
  <si>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</si>
  <si>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</si>
  <si>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</si>
  <si>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</si>
  <si>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</si>
  <si>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</si>
  <si>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</si>
  <si>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</si>
  <si>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</si>
  <si>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</si>
  <si>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</si>
  <si>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</si>
  <si>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</si>
  <si>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</si>
  <si>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</si>
  <si>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</si>
  <si>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</si>
  <si>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</si>
  <si>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</si>
  <si>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</si>
  <si>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</si>
  <si>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</si>
  <si>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</si>
  <si>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</si>
  <si>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</si>
  <si>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</si>
  <si>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</si>
  <si>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</si>
  <si>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</si>
  <si>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</si>
  <si>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</si>
  <si>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</si>
  <si>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</si>
  <si>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</si>
  <si>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</si>
  <si>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</si>
  <si>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</si>
  <si>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</si>
  <si>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</si>
  <si>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</si>
  <si>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</si>
  <si>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</si>
  <si>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</si>
  <si>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</si>
  <si>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</si>
  <si>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</si>
  <si>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</si>
  <si>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</si>
  <si>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</si>
  <si>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</si>
  <si>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</si>
  <si>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</si>
  <si>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</si>
  <si>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</si>
  <si>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</si>
  <si>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</si>
  <si>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</si>
  <si>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</si>
  <si>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</si>
  <si>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</si>
  <si>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</si>
  <si>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</si>
  <si>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</si>
  <si>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</si>
  <si>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</si>
  <si>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</si>
  <si>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</si>
  <si>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</si>
  <si>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</si>
  <si>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</si>
  <si>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</si>
  <si>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</si>
  <si>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</si>
  <si>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</si>
  <si>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</si>
  <si>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</si>
  <si>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</si>
  <si>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</si>
  <si>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</si>
  <si>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</si>
  <si>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</si>
  <si>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</si>
  <si>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</si>
  <si>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</si>
  <si>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</si>
  <si>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</si>
  <si>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</si>
  <si>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</si>
  <si>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</si>
  <si>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</si>
  <si>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</si>
  <si>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</si>
  <si>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</si>
  <si>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</si>
  <si>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</si>
  <si>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</si>
  <si>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</si>
  <si>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</si>
  <si>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</si>
  <si>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</si>
  <si>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</si>
  <si>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</si>
  <si>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</si>
  <si>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</si>
  <si>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</si>
  <si>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</si>
  <si>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</si>
  <si>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</si>
  <si>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</si>
  <si>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</si>
  <si>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</si>
  <si>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</si>
  <si>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</si>
  <si>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</si>
  <si>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</si>
  <si>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</si>
  <si>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</si>
  <si>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</si>
  <si>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</si>
  <si>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</si>
  <si>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</si>
  <si>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</si>
  <si>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</si>
  <si>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</si>
  <si>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</si>
  <si>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</si>
  <si>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</si>
  <si>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</si>
  <si>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</si>
  <si>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</si>
  <si>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</si>
  <si>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</si>
  <si>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</si>
  <si>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</si>
  <si>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</si>
  <si>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</si>
  <si>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</si>
  <si>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</si>
  <si>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</si>
  <si>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</si>
  <si>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</si>
  <si>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</si>
  <si>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</si>
  <si>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</si>
  <si>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</si>
  <si>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</si>
  <si>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</si>
  <si>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</si>
  <si>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</si>
  <si>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</si>
  <si>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</si>
  <si>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</si>
  <si>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</si>
  <si>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</si>
  <si>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</si>
  <si>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</si>
  <si>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</si>
  <si>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</si>
  <si>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</si>
  <si>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</si>
  <si>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</si>
  <si>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</si>
  <si>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</si>
  <si>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</si>
  <si>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</si>
  <si>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</si>
  <si>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</si>
  <si>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</si>
  <si>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</si>
  <si>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</si>
  <si>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</si>
  <si>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</si>
  <si>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</si>
  <si>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</si>
  <si>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</si>
  <si>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</si>
  <si>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</si>
  <si>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</si>
  <si>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</si>
  <si>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</si>
  <si>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</si>
  <si>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</si>
  <si>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</si>
  <si>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</si>
  <si>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</si>
  <si>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</si>
  <si>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</si>
  <si>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</si>
  <si>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</si>
  <si>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</si>
  <si>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</si>
  <si>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</si>
  <si>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</si>
  <si>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</si>
  <si>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</si>
  <si>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</si>
  <si>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</si>
  <si>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</si>
  <si>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</si>
  <si>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</si>
  <si>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</si>
  <si>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</si>
  <si>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</si>
  <si>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</si>
  <si>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</si>
  <si>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</si>
  <si>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</si>
  <si>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</si>
  <si>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</si>
  <si>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</si>
  <si>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</si>
  <si>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</si>
  <si>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</si>
  <si>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</si>
  <si>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</si>
  <si>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</si>
  <si>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</si>
  <si>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</si>
  <si>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</si>
  <si>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</si>
  <si>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</si>
  <si>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</si>
  <si>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</si>
  <si>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</si>
  <si>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</si>
  <si>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</si>
  <si>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</si>
  <si>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</si>
  <si>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</si>
  <si>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</si>
  <si>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</si>
  <si>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</si>
  <si>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</si>
  <si>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</si>
  <si>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</si>
  <si>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</si>
  <si>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</si>
  <si>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</si>
  <si>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</si>
  <si>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</si>
  <si>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</si>
  <si>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</si>
  <si>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</si>
  <si>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</si>
  <si>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</si>
  <si>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</si>
  <si>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</si>
  <si>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</si>
  <si>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</si>
  <si>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</si>
  <si>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</si>
  <si>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</si>
  <si>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</si>
  <si>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</si>
  <si>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</si>
  <si>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</si>
  <si>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</si>
  <si>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</si>
  <si>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</si>
  <si>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</si>
  <si>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</si>
  <si>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</si>
  <si>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</si>
  <si>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</si>
  <si>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</si>
  <si>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</si>
  <si>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</si>
  <si>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</si>
  <si>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</si>
  <si>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</si>
  <si>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</si>
  <si>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</si>
  <si>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</si>
  <si>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</si>
  <si>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</si>
  <si>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</si>
  <si>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</si>
  <si>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</si>
  <si>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</si>
  <si>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</si>
  <si>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</si>
  <si>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</si>
  <si>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</si>
  <si>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</si>
  <si>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</si>
  <si>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</si>
  <si>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</si>
  <si>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</si>
  <si>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</si>
  <si>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</si>
  <si>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</si>
  <si>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</si>
  <si>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</si>
  <si>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</si>
  <si>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</si>
  <si>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</si>
  <si>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</si>
  <si>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</si>
  <si>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</si>
  <si>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</si>
  <si>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</si>
  <si>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</si>
  <si>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</si>
  <si>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</si>
  <si>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</si>
  <si>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</si>
  <si>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</si>
  <si>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</si>
  <si>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</si>
  <si>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</si>
  <si>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</si>
  <si>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</si>
  <si>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</si>
  <si>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</si>
  <si>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</si>
  <si>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</si>
  <si>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</si>
  <si>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</si>
  <si>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</si>
  <si>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</si>
  <si>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</si>
  <si>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</si>
  <si>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</si>
  <si>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</si>
  <si>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</si>
  <si>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</si>
  <si>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</si>
  <si>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</si>
  <si>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</si>
  <si>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</si>
  <si>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</si>
  <si>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</si>
  <si>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</si>
  <si>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</si>
  <si>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</si>
  <si>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</si>
  <si>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</si>
  <si>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</si>
  <si>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</si>
  <si>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</si>
  <si>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</si>
  <si>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</si>
  <si>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</si>
  <si>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</si>
  <si>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</si>
  <si>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</si>
  <si>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</si>
  <si>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</si>
  <si>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</si>
  <si>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</si>
  <si>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</si>
  <si>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</si>
  <si>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</si>
  <si>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</si>
  <si>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</si>
  <si>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</si>
  <si>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</si>
  <si>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</si>
  <si>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</si>
  <si>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</si>
  <si>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</si>
  <si>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</si>
  <si>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</si>
  <si>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</si>
  <si>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</si>
  <si>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</si>
  <si>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</si>
  <si>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</si>
  <si>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</si>
  <si>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</si>
  <si>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</si>
  <si>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</si>
  <si>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</si>
  <si>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</si>
  <si>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</si>
  <si>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</si>
  <si>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</si>
  <si>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</si>
  <si>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</si>
  <si>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</si>
  <si>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</si>
  <si>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</si>
  <si>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</si>
  <si>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</si>
  <si>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</si>
  <si>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</si>
  <si>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</si>
  <si>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</si>
  <si>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</si>
  <si>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</si>
  <si>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</si>
  <si>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</si>
  <si>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</si>
  <si>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</si>
  <si>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</si>
  <si>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</si>
  <si>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</si>
  <si>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</si>
  <si>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</si>
  <si>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</si>
  <si>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</si>
  <si>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</si>
  <si>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</si>
  <si>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</si>
  <si>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</si>
  <si>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</si>
  <si>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</si>
  <si>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</si>
  <si>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</si>
  <si>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</si>
  <si>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</si>
  <si>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</si>
  <si>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</si>
  <si>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</si>
  <si>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</si>
  <si>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</si>
  <si>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</si>
  <si>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</si>
  <si>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</si>
  <si>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</si>
  <si>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</si>
  <si>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</si>
  <si>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</si>
  <si>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</si>
  <si>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</si>
  <si>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</si>
  <si>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</si>
  <si>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</si>
  <si>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</si>
  <si>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</si>
  <si>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</si>
  <si>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</si>
  <si>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</si>
  <si>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</si>
  <si>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</si>
  <si>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</si>
  <si>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</si>
  <si>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</si>
  <si>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</si>
  <si>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</si>
  <si>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</si>
  <si>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</si>
  <si>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</si>
  <si>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</si>
  <si>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</si>
  <si>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</si>
  <si>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</si>
  <si>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</si>
  <si>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</si>
  <si>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</si>
  <si>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</si>
  <si>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</si>
  <si>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</si>
  <si>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</si>
  <si>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</si>
  <si>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</si>
  <si>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</si>
  <si>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</si>
  <si>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</si>
  <si>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</si>
  <si>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</si>
  <si>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</si>
  <si>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</si>
  <si>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</si>
  <si>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</si>
  <si>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</si>
  <si>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</si>
  <si>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</si>
  <si>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</si>
  <si>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</si>
  <si>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</si>
  <si>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</si>
  <si>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</si>
  <si>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</si>
  <si>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</si>
  <si>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</si>
  <si>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</si>
  <si>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</si>
  <si>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</si>
  <si>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</si>
  <si>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</si>
  <si>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</si>
  <si>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</si>
  <si>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</si>
  <si>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</si>
  <si>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</si>
  <si>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</si>
  <si>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</si>
  <si>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</si>
  <si>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</si>
  <si>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</si>
  <si>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</si>
  <si>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</si>
  <si>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</si>
  <si>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</si>
  <si>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</si>
  <si>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</si>
  <si>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</si>
  <si>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</si>
  <si>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</si>
  <si>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</si>
  <si>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</si>
  <si>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</si>
  <si>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</si>
  <si>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</si>
  <si>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</si>
  <si>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</si>
  <si>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</si>
  <si>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</si>
  <si>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</si>
  <si>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</si>
  <si>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</si>
  <si>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</si>
  <si>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</si>
  <si>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</si>
  <si>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</si>
  <si>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</si>
  <si>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</si>
  <si>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</si>
  <si>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</si>
  <si>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</si>
  <si>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</si>
  <si>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</si>
  <si>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</si>
  <si>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</si>
  <si>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</si>
  <si>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</si>
  <si>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</si>
  <si>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</si>
  <si>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</si>
  <si>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</si>
  <si>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</si>
  <si>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</si>
  <si>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</si>
  <si>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</si>
  <si>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</si>
  <si>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</si>
  <si>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</si>
  <si>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</si>
  <si>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</si>
  <si>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</si>
  <si>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</si>
  <si>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</si>
  <si>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</si>
  <si>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</si>
  <si>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</si>
  <si>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</si>
  <si>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</si>
  <si>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</si>
  <si>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</si>
  <si>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</si>
  <si>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</si>
  <si>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</si>
  <si>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</si>
  <si>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</si>
  <si>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</si>
  <si>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</si>
  <si>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</si>
  <si>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</si>
  <si>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</si>
  <si>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</si>
  <si>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</si>
  <si>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</si>
  <si>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</si>
  <si>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</si>
  <si>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</si>
  <si>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</si>
  <si>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</si>
  <si>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</si>
  <si>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</si>
  <si>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</si>
  <si>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</si>
  <si>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</si>
  <si>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</si>
  <si>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</si>
  <si>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</si>
  <si>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</si>
  <si>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</si>
  <si>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</si>
  <si>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</si>
  <si>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</si>
  <si>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</si>
  <si>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</si>
  <si>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</si>
  <si>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</si>
  <si>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</si>
  <si>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</si>
  <si>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</si>
  <si>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</si>
  <si>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</si>
  <si>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</si>
  <si>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</si>
  <si>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</si>
  <si>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</si>
  <si>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</si>
  <si>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</si>
  <si>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</si>
  <si>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</si>
  <si>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</si>
  <si>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</si>
  <si>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</si>
  <si>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</si>
  <si>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</si>
  <si>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</si>
  <si>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</si>
  <si>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</si>
  <si>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</si>
  <si>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</si>
  <si>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</si>
  <si>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</si>
  <si>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</si>
  <si>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</si>
  <si>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</si>
  <si>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</si>
  <si>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</si>
  <si>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</si>
  <si>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</si>
  <si>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</si>
  <si>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</si>
  <si>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</si>
  <si>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</si>
  <si>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</si>
  <si>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</si>
  <si>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</si>
  <si>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</si>
  <si>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</si>
  <si>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</si>
  <si>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</si>
  <si>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</si>
  <si>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</si>
  <si>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</si>
  <si>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</si>
  <si>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</si>
  <si>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</si>
  <si>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</si>
  <si>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</si>
  <si>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</si>
  <si>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</si>
  <si>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</si>
  <si>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</si>
  <si>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</si>
  <si>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</si>
  <si>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</si>
  <si>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</si>
  <si>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</si>
  <si>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</si>
  <si>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</si>
  <si>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</si>
  <si>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</si>
  <si>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</si>
  <si>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</si>
  <si>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</si>
  <si>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</si>
  <si>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</si>
  <si>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</si>
  <si>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</si>
  <si>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</si>
  <si>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</si>
  <si>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</si>
  <si>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</si>
  <si>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</si>
  <si>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</si>
  <si>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</si>
  <si>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</si>
  <si>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</si>
  <si>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</si>
  <si>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</si>
  <si>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</si>
  <si>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</si>
  <si>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</si>
  <si>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</si>
  <si>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</si>
  <si>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</si>
  <si>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</si>
  <si>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</si>
  <si>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</si>
  <si>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</si>
  <si>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</si>
  <si>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</si>
  <si>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</si>
  <si>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</si>
  <si>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</si>
  <si>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</si>
  <si>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</si>
  <si>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</si>
  <si>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</si>
  <si>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</si>
  <si>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</si>
  <si>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</si>
  <si>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</si>
  <si>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</si>
  <si>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</si>
  <si>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</si>
  <si>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</si>
  <si>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</si>
  <si>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</si>
  <si>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</si>
  <si>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</si>
  <si>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</si>
  <si>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</si>
  <si>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</si>
  <si>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</si>
  <si>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</si>
  <si>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</si>
  <si>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</si>
  <si>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</si>
  <si>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</si>
  <si>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</si>
  <si>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</si>
  <si>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</si>
  <si>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</si>
  <si>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</si>
  <si>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</si>
  <si>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</si>
  <si>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</si>
  <si>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</si>
  <si>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</si>
  <si>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</si>
  <si>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</si>
  <si>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</si>
  <si>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</si>
  <si>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</si>
  <si>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</si>
  <si>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</si>
  <si>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</si>
  <si>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</si>
  <si>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</si>
  <si>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</si>
  <si>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</si>
  <si>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</si>
  <si>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</si>
  <si>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</si>
  <si>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</si>
  <si>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</si>
  <si>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</si>
  <si>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</si>
  <si>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</si>
  <si>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</si>
  <si>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</si>
  <si>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</si>
  <si>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</si>
  <si>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</si>
  <si>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</si>
  <si>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</si>
  <si>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</si>
  <si>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</si>
  <si>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</si>
  <si>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</si>
  <si>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</si>
  <si>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</si>
  <si>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</si>
  <si>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</si>
  <si>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</si>
  <si>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</si>
  <si>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</si>
  <si>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</si>
  <si>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</si>
  <si>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</si>
  <si>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</si>
  <si>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</si>
  <si>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</si>
  <si>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</si>
  <si>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</si>
  <si>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</si>
  <si>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</si>
  <si>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</si>
  <si>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</si>
  <si>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</si>
  <si>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</si>
  <si>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</si>
  <si>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</si>
  <si>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</si>
  <si>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</si>
  <si>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</si>
  <si>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</si>
  <si>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</si>
  <si>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</si>
  <si>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</si>
  <si>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</si>
  <si>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</si>
  <si>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</si>
  <si>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</si>
  <si>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</si>
  <si>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</si>
  <si>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</si>
  <si>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</si>
  <si>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</si>
  <si>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</si>
  <si>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</si>
  <si>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</si>
  <si>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</si>
  <si>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</si>
  <si>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</si>
  <si>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</si>
  <si>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</si>
  <si>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</si>
  <si>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</si>
  <si>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</si>
  <si>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</si>
  <si>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</si>
  <si>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</si>
  <si>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</si>
  <si>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</si>
  <si>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</si>
  <si>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</si>
  <si>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</si>
  <si>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</si>
  <si>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</si>
  <si>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</si>
  <si>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</si>
  <si>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</si>
  <si>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</si>
  <si>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</si>
  <si>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</si>
  <si>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</si>
  <si>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</si>
  <si>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</si>
  <si>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</si>
  <si>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</si>
  <si>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</si>
  <si>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</si>
  <si>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</si>
  <si>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</si>
  <si>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</si>
  <si>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</si>
  <si>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</si>
  <si>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</si>
  <si>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</si>
  <si>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</si>
  <si>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</si>
  <si>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</si>
  <si>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</si>
  <si>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</si>
  <si>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</si>
  <si>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</si>
  <si>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</si>
  <si>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</si>
  <si>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</si>
  <si>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</si>
  <si>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</si>
  <si>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</si>
  <si>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</si>
  <si>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</si>
  <si>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</si>
  <si>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</si>
  <si>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</si>
  <si>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</si>
  <si>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</si>
  <si>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</si>
  <si>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</si>
  <si>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</si>
  <si>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</si>
  <si>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</si>
  <si>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</si>
  <si>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</si>
  <si>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</si>
  <si>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</si>
  <si>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</si>
  <si>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</si>
  <si>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</si>
  <si>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</si>
  <si>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</si>
  <si>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</si>
  <si>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</si>
  <si>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</si>
  <si>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</si>
  <si>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</si>
  <si>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</si>
  <si>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</si>
  <si>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</si>
  <si>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</si>
  <si>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</si>
  <si>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</si>
  <si>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</si>
  <si>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</si>
  <si>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</si>
  <si>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</si>
  <si>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</si>
  <si>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</si>
  <si>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</si>
  <si>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</si>
  <si>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</si>
  <si>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</si>
  <si>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</si>
  <si>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</si>
  <si>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</si>
  <si>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</si>
  <si>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</si>
  <si>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</si>
  <si>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</si>
  <si>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</si>
  <si>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</si>
  <si>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</si>
  <si>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</si>
  <si>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</si>
  <si>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</si>
  <si>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</si>
  <si>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</si>
  <si>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</si>
  <si>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</si>
  <si>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</si>
  <si>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</si>
  <si>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</si>
  <si>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</si>
  <si>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</si>
  <si>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</si>
  <si>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</si>
  <si>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</si>
  <si>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</si>
  <si>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</si>
  <si>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</si>
  <si>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</si>
  <si>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</si>
  <si>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</si>
  <si>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</si>
  <si>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</si>
  <si>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</si>
  <si>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</si>
  <si>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</si>
  <si>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</si>
  <si>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</si>
  <si>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</si>
  <si>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</si>
  <si>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</si>
  <si>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</si>
  <si>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</si>
  <si>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</si>
  <si>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</si>
  <si>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</si>
  <si>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</si>
  <si>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</si>
  <si>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</si>
  <si>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</si>
  <si>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</si>
  <si>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</si>
  <si>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</si>
  <si>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</si>
  <si>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</si>
  <si>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</si>
  <si>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</si>
  <si>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</si>
  <si>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</si>
  <si>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</si>
  <si>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</si>
  <si>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</si>
  <si>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</si>
  <si>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</si>
  <si>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</si>
  <si>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</si>
  <si>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</si>
  <si>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</si>
  <si>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</si>
  <si>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</si>
  <si>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</si>
  <si>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</si>
  <si>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</si>
  <si>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</si>
  <si>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</si>
  <si>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</si>
  <si>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</si>
  <si>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</si>
  <si>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</si>
  <si>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</si>
  <si>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</si>
  <si>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</si>
  <si>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</si>
  <si>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</si>
  <si>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</si>
  <si>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</si>
  <si>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</si>
  <si>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</si>
  <si>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</si>
  <si>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</si>
  <si>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</si>
  <si>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</si>
  <si>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</si>
  <si>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</si>
  <si>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</si>
  <si>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</si>
  <si>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</si>
  <si>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</si>
  <si>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</si>
  <si>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</si>
  <si>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</si>
  <si>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</si>
  <si>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</si>
  <si>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</si>
  <si>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</si>
  <si>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</si>
  <si>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</si>
  <si>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</si>
  <si>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</si>
  <si>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</si>
  <si>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</si>
  <si>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</si>
  <si>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</si>
  <si>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</si>
  <si>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</si>
  <si>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</si>
  <si>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</si>
  <si>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</si>
  <si>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</si>
  <si>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</si>
  <si>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</si>
  <si>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</si>
  <si>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</si>
  <si>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</si>
  <si>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</si>
  <si>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</si>
  <si>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</si>
  <si>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</si>
  <si>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</si>
  <si>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</si>
  <si>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</si>
  <si>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</si>
  <si>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</si>
  <si>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</si>
  <si>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</si>
  <si>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</si>
  <si>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</si>
  <si>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</si>
  <si>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</si>
  <si>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</si>
  <si>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</si>
  <si>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</si>
  <si>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</si>
  <si>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</si>
  <si>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</si>
  <si>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</si>
  <si>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</si>
  <si>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</si>
  <si>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</si>
  <si>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</si>
  <si>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</si>
  <si>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</si>
  <si>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</si>
  <si>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</si>
  <si>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</si>
  <si>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</si>
  <si>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</si>
  <si>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</si>
  <si>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</si>
  <si>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</si>
  <si>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</si>
  <si>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</si>
  <si>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</si>
  <si>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</si>
  <si>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</si>
  <si>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</si>
  <si>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</si>
  <si>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</si>
  <si>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</si>
  <si>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</si>
  <si>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</si>
  <si>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</si>
  <si>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</si>
  <si>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</si>
  <si>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</si>
  <si>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</si>
  <si>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</si>
  <si>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</si>
  <si>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</si>
  <si>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</si>
  <si>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</si>
  <si>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</si>
  <si>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</si>
  <si>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</si>
  <si>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</si>
  <si>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</si>
  <si>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</si>
  <si>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</si>
  <si>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</si>
  <si>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</si>
  <si>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</si>
  <si>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</si>
  <si>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</si>
  <si>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</si>
  <si>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</si>
  <si>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</si>
  <si>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</si>
  <si>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</si>
  <si>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</si>
  <si>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</si>
  <si>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</si>
  <si>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</si>
  <si>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</si>
  <si>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</si>
  <si>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</si>
  <si>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</si>
  <si>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</si>
  <si>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</si>
  <si>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</si>
  <si>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</si>
  <si>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</si>
  <si>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</si>
  <si>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</si>
  <si>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</si>
  <si>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</si>
  <si>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</si>
  <si>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</si>
  <si>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</si>
  <si>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</si>
  <si>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</si>
  <si>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</si>
  <si>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</si>
  <si>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</si>
  <si>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</si>
  <si>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</si>
  <si>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</si>
  <si>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</si>
  <si>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</si>
  <si>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</si>
  <si>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</si>
  <si>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</si>
  <si>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</si>
  <si>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</si>
  <si>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</si>
  <si>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</si>
  <si>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</si>
  <si>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</si>
  <si>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</si>
  <si>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</si>
  <si>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</si>
  <si>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</si>
  <si>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</si>
  <si>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</si>
  <si>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</si>
  <si>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</si>
  <si>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</si>
  <si>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</si>
  <si>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</si>
  <si>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</si>
  <si>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</si>
  <si>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</si>
  <si>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</si>
  <si>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</si>
  <si>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</si>
  <si>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</si>
  <si>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</si>
  <si>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</si>
  <si>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</si>
  <si>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</si>
  <si>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</si>
  <si>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</si>
  <si>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</si>
  <si>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</si>
  <si>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</si>
  <si>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</si>
  <si>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</si>
  <si>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</si>
  <si>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</si>
  <si>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</si>
  <si>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</si>
  <si>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</si>
  <si>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</si>
  <si>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</si>
  <si>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</si>
  <si>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</si>
  <si>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</si>
  <si>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</si>
  <si>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</si>
  <si>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</si>
  <si>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</si>
  <si>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</si>
  <si>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</si>
  <si>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</si>
  <si>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</si>
  <si>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</si>
  <si>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</si>
  <si>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</si>
  <si>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</si>
  <si>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</si>
  <si>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</si>
  <si>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</si>
  <si>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</si>
  <si>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</si>
  <si>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</si>
  <si>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</si>
  <si>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</si>
  <si>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</si>
  <si>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</si>
  <si>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</si>
  <si>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</si>
  <si>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</si>
  <si>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</si>
  <si>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</si>
  <si>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</si>
  <si>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</si>
  <si>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</si>
  <si>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</si>
  <si>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</si>
  <si>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</si>
  <si>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</si>
  <si>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</si>
  <si>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</si>
  <si>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</si>
  <si>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</si>
  <si>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</si>
  <si>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</si>
  <si>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</si>
  <si>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</si>
  <si>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</si>
  <si>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</si>
  <si>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</si>
  <si>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</si>
  <si>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</si>
  <si>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</si>
  <si>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</si>
  <si>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</si>
  <si>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</si>
  <si>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</si>
  <si>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</si>
  <si>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</si>
  <si>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</si>
  <si>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</si>
  <si>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</si>
  <si>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</si>
  <si>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</si>
  <si>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</si>
  <si>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</si>
  <si>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</si>
  <si>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</si>
  <si>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</si>
  <si>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</si>
  <si>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</si>
  <si>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</si>
  <si>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</si>
  <si>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</si>
  <si>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</si>
  <si>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</si>
  <si>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</si>
  <si>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</si>
  <si>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</si>
  <si>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</si>
  <si>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</si>
  <si>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</si>
  <si>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</si>
  <si>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</si>
  <si>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</si>
  <si>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</si>
  <si>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</si>
  <si>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</si>
  <si>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</si>
  <si>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</si>
  <si>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</si>
  <si>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</si>
  <si>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</si>
  <si>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</si>
  <si>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</si>
  <si>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</si>
  <si>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</si>
  <si>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</si>
  <si>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</si>
  <si>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</si>
  <si>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</si>
  <si>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</si>
  <si>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</si>
  <si>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</si>
  <si>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</si>
  <si>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</si>
  <si>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</si>
  <si>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</si>
  <si>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</si>
  <si>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</si>
  <si>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</si>
  <si>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</si>
  <si>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</si>
  <si>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</si>
  <si>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</si>
  <si>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</si>
  <si>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</si>
  <si>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</si>
  <si>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</si>
  <si>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</si>
  <si>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</si>
  <si>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</si>
  <si>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</si>
  <si>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</si>
  <si>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</si>
  <si>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</si>
  <si>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</si>
  <si>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</si>
  <si>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</si>
  <si>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</si>
  <si>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</si>
  <si>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</si>
  <si>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</si>
  <si>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</si>
  <si>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</si>
  <si>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</si>
  <si>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</si>
  <si>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</si>
  <si>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</si>
  <si>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</si>
  <si>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</si>
  <si>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</si>
  <si>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</si>
  <si>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</si>
  <si>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</si>
  <si>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</si>
  <si>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</si>
  <si>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</si>
  <si>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</si>
  <si>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</si>
  <si>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</si>
  <si>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</si>
  <si>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</si>
  <si>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</si>
  <si>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</si>
  <si>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</si>
  <si>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</si>
  <si>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</si>
  <si>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</si>
  <si>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</si>
  <si>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</si>
  <si>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</si>
  <si>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</si>
  <si>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</si>
  <si>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</si>
  <si>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</si>
  <si>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</si>
  <si>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</si>
  <si>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</si>
  <si>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</si>
  <si>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</si>
  <si>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</si>
  <si>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</si>
  <si>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</si>
  <si>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</si>
  <si>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</si>
  <si>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</si>
  <si>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</si>
  <si>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</si>
  <si>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</si>
  <si>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</si>
  <si>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</si>
  <si>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</si>
  <si>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</si>
  <si>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</si>
  <si>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</si>
  <si>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</si>
  <si>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</si>
  <si>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</si>
  <si>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</si>
  <si>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</si>
  <si>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</si>
  <si>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</si>
  <si>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</si>
  <si>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</si>
  <si>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</si>
  <si>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</si>
  <si>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</si>
  <si>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</si>
  <si>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</si>
  <si>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</si>
  <si>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</si>
  <si>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</si>
  <si>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</si>
  <si>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</si>
  <si>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</si>
  <si>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</si>
  <si>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</si>
  <si>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</si>
  <si>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</si>
  <si>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</si>
  <si>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</si>
  <si>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</si>
  <si>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</si>
  <si>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</si>
  <si>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</si>
  <si>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</si>
  <si>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</si>
  <si>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</si>
  <si>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</si>
  <si>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</si>
  <si>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</si>
  <si>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</si>
  <si>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</si>
  <si>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</si>
  <si>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</si>
  <si>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</si>
  <si>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</si>
  <si>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</si>
  <si>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</si>
  <si>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</si>
  <si>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</si>
  <si>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</si>
  <si>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</si>
  <si>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</si>
  <si>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</si>
  <si>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</si>
  <si>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</si>
  <si>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</si>
  <si>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</si>
  <si>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</si>
  <si>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</si>
  <si>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</si>
  <si>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</si>
  <si>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</si>
  <si>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</si>
  <si>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</si>
  <si>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</si>
  <si>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</si>
  <si>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</si>
  <si>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</si>
  <si>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</si>
  <si>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</si>
  <si>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</si>
  <si>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</si>
  <si>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</si>
  <si>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</si>
  <si>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</si>
  <si>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</si>
  <si>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</si>
  <si>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</si>
  <si>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</si>
  <si>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</si>
  <si>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</si>
  <si>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</si>
  <si>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</si>
  <si>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</si>
  <si>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</si>
  <si>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</si>
  <si>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</si>
  <si>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</si>
  <si>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</si>
  <si>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</si>
  <si>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</si>
  <si>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</si>
  <si>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</si>
  <si>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</si>
  <si>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</si>
  <si>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</si>
  <si>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</si>
  <si>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</si>
  <si>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</si>
  <si>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</si>
  <si>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</si>
  <si>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</si>
  <si>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</si>
  <si>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</si>
  <si>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</si>
  <si>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</si>
  <si>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</si>
  <si>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</si>
  <si>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</si>
  <si>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</si>
  <si>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</si>
  <si>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</si>
  <si>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</si>
  <si>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</si>
  <si>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</si>
  <si>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</si>
  <si>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</si>
  <si>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</si>
  <si>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</si>
  <si>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</si>
  <si>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</si>
  <si>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</si>
  <si>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</si>
  <si>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</si>
  <si>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</si>
  <si>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</si>
  <si>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</si>
  <si>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</si>
  <si>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</si>
  <si>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</si>
  <si>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</si>
  <si>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</si>
  <si>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</si>
  <si>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</si>
  <si>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</si>
  <si>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</si>
  <si>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</si>
  <si>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</si>
  <si>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</si>
  <si>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</si>
  <si>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</si>
  <si>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</si>
  <si>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</si>
  <si>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</si>
  <si>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</si>
  <si>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</si>
  <si>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</si>
  <si>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</si>
  <si>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</si>
  <si>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</si>
  <si>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</si>
  <si>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</si>
  <si>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</si>
  <si>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</si>
  <si>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</si>
  <si>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</si>
  <si>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</si>
  <si>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</si>
  <si>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</si>
  <si>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</si>
  <si>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</si>
  <si>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</si>
  <si>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</si>
  <si>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</si>
  <si>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</si>
  <si>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</si>
  <si>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</si>
  <si>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</si>
  <si>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</si>
  <si>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</si>
  <si>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</si>
  <si>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</si>
  <si>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</si>
  <si>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</si>
  <si>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</si>
  <si>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</si>
  <si>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</si>
  <si>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</si>
  <si>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</si>
  <si>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</si>
  <si>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</si>
  <si>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</si>
  <si>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</si>
  <si>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</si>
  <si>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</si>
  <si>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</si>
  <si>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</si>
  <si>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</si>
  <si>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</si>
  <si>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</si>
  <si>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</si>
  <si>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</si>
  <si>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</si>
  <si>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</si>
  <si>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</si>
  <si>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</si>
  <si>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</si>
  <si>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</si>
  <si>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</si>
  <si>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</si>
  <si>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</si>
  <si>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</si>
  <si>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</si>
  <si>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</si>
  <si>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</si>
  <si>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</si>
  <si>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</si>
  <si>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</si>
  <si>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</si>
  <si>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</si>
  <si>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</si>
  <si>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</si>
  <si>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</si>
  <si>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</si>
  <si>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</si>
  <si>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</si>
  <si>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</si>
  <si>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</si>
  <si>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</si>
  <si>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</si>
  <si>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</si>
  <si>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</si>
  <si>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</si>
  <si>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</si>
  <si>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</si>
  <si>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</si>
  <si>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</si>
  <si>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</si>
  <si>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</si>
  <si>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</si>
  <si>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</si>
  <si>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</si>
  <si>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</si>
  <si>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</si>
  <si>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</si>
  <si>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</si>
  <si>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</si>
  <si>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</si>
  <si>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</si>
  <si>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</si>
  <si>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</si>
  <si>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</si>
  <si>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</si>
  <si>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</si>
  <si>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</si>
  <si>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</si>
  <si>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</si>
  <si>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</si>
  <si>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</si>
  <si>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</si>
  <si>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</si>
  <si>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</si>
  <si>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</si>
  <si>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</si>
  <si>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</si>
  <si>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</si>
  <si>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</si>
  <si>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</si>
  <si>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</si>
  <si>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</si>
  <si>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</si>
  <si>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</si>
  <si>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</si>
  <si>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</si>
  <si>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</si>
  <si>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</si>
  <si>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</si>
  <si>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</si>
  <si>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</si>
  <si>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</si>
  <si>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</si>
  <si>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</si>
  <si>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</si>
  <si>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</si>
  <si>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</si>
  <si>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</si>
  <si>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</si>
  <si>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</si>
  <si>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</si>
  <si>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</si>
  <si>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</si>
  <si>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</si>
  <si>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</si>
  <si>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</si>
  <si>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</si>
  <si>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</si>
  <si>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</si>
  <si>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</si>
  <si>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</si>
  <si>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</si>
  <si>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</si>
  <si>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</si>
  <si>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</si>
  <si>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</si>
  <si>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</si>
  <si>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</si>
  <si>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</si>
  <si>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</si>
  <si>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</si>
  <si>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</si>
  <si>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</si>
  <si>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</si>
  <si>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</si>
  <si>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</si>
  <si>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</si>
  <si>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</si>
  <si>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</si>
  <si>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</si>
  <si>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</si>
  <si>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</si>
  <si>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</si>
  <si>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</si>
  <si>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</si>
  <si>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</si>
  <si>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</si>
  <si>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</si>
  <si>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</si>
  <si>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</si>
  <si>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</si>
  <si>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</si>
  <si>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</si>
  <si>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</si>
  <si>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</si>
  <si>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</si>
  <si>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</si>
  <si>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</si>
  <si>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</si>
  <si>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</si>
  <si>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</si>
  <si>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</si>
  <si>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</si>
  <si>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</si>
  <si>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</si>
  <si>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</si>
  <si>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</si>
  <si>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</si>
  <si>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</si>
  <si>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</si>
  <si>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</si>
  <si>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</si>
  <si>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</si>
  <si>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</si>
  <si>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</si>
  <si>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</si>
  <si>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</si>
  <si>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</si>
  <si>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</si>
  <si>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</si>
  <si>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</si>
  <si>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</si>
  <si>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</si>
  <si>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</si>
  <si>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</si>
  <si>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</si>
  <si>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</si>
  <si>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</si>
  <si>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</si>
  <si>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</si>
  <si>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</si>
  <si>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</si>
  <si>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</si>
  <si>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</si>
  <si>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</si>
  <si>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</si>
  <si>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</si>
  <si>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</si>
  <si>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</si>
  <si>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</si>
  <si>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</si>
  <si>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</si>
  <si>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</si>
  <si>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</si>
  <si>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</si>
  <si>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</si>
  <si>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</si>
  <si>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</si>
  <si>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</si>
  <si>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</si>
  <si>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</si>
  <si>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</si>
  <si>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</si>
  <si>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</si>
  <si>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</si>
  <si>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</si>
  <si>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</si>
  <si>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</si>
  <si>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</si>
  <si>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</si>
  <si>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</si>
  <si>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</si>
  <si>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</si>
  <si>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</si>
  <si>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</si>
  <si>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</si>
  <si>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</si>
  <si>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</si>
  <si>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</si>
  <si>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</si>
  <si>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</si>
  <si>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</si>
  <si>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</si>
  <si>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</si>
  <si>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</si>
  <si>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</si>
  <si>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</si>
  <si>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</si>
  <si>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</si>
  <si>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</si>
  <si>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</si>
  <si>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</si>
  <si>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</si>
  <si>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</si>
  <si>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</si>
  <si>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</si>
  <si>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</si>
  <si>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</si>
  <si>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</si>
  <si>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</si>
  <si>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</si>
  <si>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</si>
  <si>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</si>
  <si>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</si>
  <si>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</si>
  <si>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</si>
  <si>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</si>
  <si>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</si>
  <si>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</si>
  <si>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</si>
  <si>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</si>
  <si>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</si>
  <si>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</si>
  <si>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</si>
  <si>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</si>
  <si>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</si>
  <si>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</si>
  <si>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</si>
  <si>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</si>
  <si>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</si>
  <si>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</si>
  <si>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</si>
  <si>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</si>
  <si>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</si>
  <si>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</si>
  <si>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</si>
  <si>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</si>
  <si>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</si>
  <si>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</si>
  <si>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</si>
  <si>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</si>
  <si>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</si>
  <si>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</si>
  <si>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</si>
  <si>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</si>
  <si>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</si>
  <si>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</si>
  <si>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</si>
  <si>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</si>
  <si>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</si>
  <si>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</si>
  <si>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</si>
  <si>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</si>
  <si>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</si>
  <si>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</si>
  <si>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</si>
  <si>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</si>
  <si>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</si>
  <si>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</si>
  <si>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</si>
  <si>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</si>
  <si>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</si>
  <si>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</si>
  <si>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</si>
  <si>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</si>
  <si>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</si>
  <si>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</si>
  <si>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</si>
  <si>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</si>
  <si>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</si>
  <si>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</si>
  <si>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</si>
  <si>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</si>
  <si>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</si>
  <si>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</si>
  <si>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</si>
  <si>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</si>
  <si>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</si>
  <si>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</si>
  <si>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</si>
  <si>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</si>
  <si>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</si>
  <si>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</si>
  <si>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</si>
  <si>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</si>
  <si>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</si>
  <si>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</si>
  <si>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</si>
  <si>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</si>
  <si>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</si>
  <si>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</si>
  <si>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</si>
  <si>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</si>
  <si>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</si>
  <si>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</si>
  <si>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</si>
  <si>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</si>
  <si>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</si>
  <si>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</si>
  <si>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</si>
  <si>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</si>
  <si>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</si>
  <si>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</si>
  <si>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</si>
  <si>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</si>
  <si>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</si>
  <si>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</si>
  <si>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</si>
  <si>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</si>
  <si>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</si>
  <si>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</si>
  <si>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</si>
  <si>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</si>
  <si>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</si>
  <si>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</si>
  <si>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</si>
  <si>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</si>
  <si>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</si>
  <si>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</si>
  <si>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</si>
  <si>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</si>
  <si>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</si>
  <si>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</si>
  <si>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</si>
  <si>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</si>
  <si>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</si>
  <si>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</si>
  <si>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</si>
  <si>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</si>
  <si>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</si>
  <si>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</si>
  <si>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</si>
  <si>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</si>
  <si>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</si>
  <si>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</si>
  <si>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</si>
  <si>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</si>
  <si>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</si>
  <si>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</si>
  <si>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</si>
  <si>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</si>
  <si>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</si>
  <si>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</si>
  <si>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</si>
  <si>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</si>
  <si>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</si>
  <si>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</si>
  <si>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</si>
  <si>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</si>
  <si>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</si>
  <si>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</si>
  <si>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</si>
  <si>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</si>
  <si>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</si>
  <si>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</si>
  <si>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</si>
  <si>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</si>
  <si>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</si>
  <si>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</si>
  <si>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</si>
  <si>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</si>
  <si>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</si>
  <si>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</si>
  <si>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</si>
  <si>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</si>
  <si>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</si>
  <si>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</si>
  <si>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</si>
  <si>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</si>
  <si>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</si>
  <si>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</si>
  <si>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</si>
  <si>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</si>
  <si>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</si>
  <si>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</si>
  <si>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</si>
  <si>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</si>
  <si>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</si>
  <si>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</si>
  <si>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</si>
  <si>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</si>
  <si>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</si>
  <si>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</si>
  <si>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</si>
  <si>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</si>
  <si>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</si>
  <si>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</si>
  <si>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</si>
  <si>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</si>
  <si>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</si>
  <si>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</si>
  <si>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</si>
  <si>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</si>
  <si>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</si>
  <si>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</si>
  <si>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</si>
  <si>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</si>
  <si>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</si>
  <si>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</si>
  <si>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</si>
  <si>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</si>
  <si>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</si>
  <si>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</si>
  <si>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</si>
  <si>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</si>
  <si>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</si>
  <si>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</si>
  <si>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</si>
  <si>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</si>
  <si>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</si>
  <si>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</si>
  <si>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</si>
  <si>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</si>
  <si>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</si>
  <si>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</si>
  <si>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</si>
  <si>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</si>
  <si>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</si>
  <si>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</si>
  <si>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</si>
  <si>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</si>
  <si>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</si>
  <si>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</si>
  <si>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</si>
  <si>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</si>
  <si>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</si>
  <si>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</si>
  <si>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</si>
  <si>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</si>
  <si>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</si>
  <si>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</si>
  <si>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</si>
  <si>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</si>
  <si>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</si>
  <si>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</si>
  <si>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</si>
  <si>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</si>
  <si>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</si>
  <si>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</si>
  <si>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</si>
  <si>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</si>
  <si>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</si>
  <si>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</si>
  <si>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</si>
  <si>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</si>
  <si>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</si>
  <si>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</si>
  <si>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</si>
  <si>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</si>
  <si>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</si>
  <si>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</si>
  <si>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</si>
  <si>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</si>
  <si>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</si>
  <si>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</si>
  <si>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</si>
  <si>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</si>
  <si>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</si>
  <si>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</si>
  <si>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</si>
  <si>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</si>
  <si>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</si>
  <si>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</si>
  <si>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</si>
  <si>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</si>
  <si>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</si>
  <si>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</si>
  <si>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</si>
  <si>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</si>
  <si>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</si>
  <si>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</si>
  <si>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</si>
  <si>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</si>
  <si>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</si>
  <si>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</si>
  <si>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</si>
  <si>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</si>
  <si>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</si>
  <si>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</si>
  <si>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</si>
  <si>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</si>
  <si>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</si>
  <si>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</si>
  <si>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</si>
  <si>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</si>
  <si>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</si>
  <si>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</si>
  <si>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</si>
  <si>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</si>
  <si>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</si>
  <si>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</si>
  <si>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</si>
  <si>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</si>
  <si>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</si>
  <si>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</si>
  <si>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</si>
  <si>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</si>
  <si>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</si>
  <si>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</si>
  <si>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</si>
  <si>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</si>
  <si>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</si>
  <si>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</si>
  <si>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</si>
  <si>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</si>
  <si>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</si>
  <si>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</si>
  <si>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</si>
  <si>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</si>
  <si>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</si>
  <si>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</si>
  <si>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</si>
  <si>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</si>
  <si>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</si>
  <si>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</si>
  <si>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</si>
  <si>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</si>
  <si>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</si>
  <si>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</si>
  <si>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</si>
  <si>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</si>
  <si>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</si>
  <si>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</si>
  <si>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</si>
  <si>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</si>
  <si>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</si>
  <si>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</si>
  <si>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</si>
  <si>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</si>
  <si>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</si>
  <si>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</si>
  <si>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</si>
  <si>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</si>
  <si>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</si>
  <si>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</si>
  <si>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</si>
  <si>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</si>
  <si>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</si>
  <si>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</si>
  <si>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</si>
  <si>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</si>
  <si>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</si>
  <si>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</si>
  <si>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</si>
  <si>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</si>
  <si>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</si>
  <si>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</si>
  <si>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</si>
  <si>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</si>
  <si>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</si>
  <si>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</si>
  <si>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</si>
  <si>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</si>
  <si>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</si>
  <si>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</si>
  <si>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</si>
  <si>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</si>
  <si>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</si>
  <si>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</si>
  <si>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</si>
  <si>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</si>
  <si>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</si>
  <si>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</si>
  <si>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</si>
  <si>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</si>
  <si>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</si>
  <si>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</si>
  <si>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</si>
  <si>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</si>
  <si>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</si>
  <si>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</si>
  <si>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</si>
  <si>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</si>
  <si>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</si>
  <si>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</si>
  <si>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</si>
  <si>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</si>
  <si>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</si>
  <si>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</si>
  <si>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</si>
  <si>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</si>
  <si>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</si>
  <si>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</si>
  <si>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</si>
  <si>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</si>
  <si>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</si>
  <si>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</si>
  <si>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</si>
  <si>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</si>
  <si>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</si>
  <si>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</si>
  <si>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</si>
  <si>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</si>
  <si>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</si>
  <si>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</si>
  <si>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</si>
  <si>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</si>
  <si>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</si>
  <si>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</si>
  <si>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</si>
  <si>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</si>
  <si>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</si>
  <si>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</si>
  <si>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</si>
  <si>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</si>
  <si>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</si>
  <si>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</si>
  <si>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</si>
  <si>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</si>
  <si>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</si>
  <si>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</si>
  <si>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</si>
  <si>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</si>
  <si>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</si>
  <si>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</si>
  <si>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</si>
  <si>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</si>
  <si>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</si>
  <si>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</si>
  <si>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</si>
  <si>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</si>
  <si>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</si>
  <si>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</si>
  <si>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</si>
  <si>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</si>
  <si>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</si>
  <si>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</si>
  <si>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</si>
  <si>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</si>
  <si>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</si>
  <si>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</si>
  <si>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</si>
  <si>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</si>
  <si>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</si>
  <si>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</si>
  <si>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</si>
  <si>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</si>
  <si>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</si>
  <si>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</si>
  <si>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</si>
  <si>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</si>
  <si>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</si>
  <si>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</si>
  <si>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</si>
  <si>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</si>
  <si>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</si>
  <si>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</si>
  <si>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</si>
  <si>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</si>
  <si>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</si>
  <si>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</si>
  <si>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</si>
  <si>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</si>
  <si>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</si>
  <si>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</si>
  <si>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</si>
  <si>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</si>
  <si>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</si>
  <si>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</si>
  <si>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</si>
  <si>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</si>
  <si>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</si>
  <si>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</si>
  <si>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</si>
  <si>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</si>
  <si>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</si>
  <si>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</si>
  <si>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</si>
  <si>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</si>
  <si>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</si>
  <si>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</si>
  <si>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</si>
  <si>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</si>
  <si>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</si>
  <si>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</si>
  <si>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</si>
  <si>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</si>
  <si>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</si>
  <si>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</si>
  <si>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</si>
  <si>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</si>
  <si>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</si>
  <si>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</si>
  <si>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</si>
  <si>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</si>
  <si>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</si>
  <si>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</si>
  <si>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</si>
  <si>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</si>
  <si>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</si>
  <si>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</si>
  <si>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</si>
  <si>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</si>
  <si>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</si>
  <si>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</si>
  <si>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</si>
  <si>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</si>
  <si>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</si>
  <si>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</si>
  <si>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</si>
  <si>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</si>
  <si>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</si>
  <si>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</si>
  <si>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</si>
  <si>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</si>
  <si>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</si>
  <si>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</si>
  <si>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</si>
  <si>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</si>
  <si>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</si>
  <si>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</si>
  <si>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</si>
  <si>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</si>
  <si>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</si>
  <si>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</si>
  <si>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</si>
  <si>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</si>
  <si>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</si>
  <si>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</si>
  <si>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</si>
  <si>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</si>
  <si>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</si>
  <si>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</si>
  <si>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</si>
  <si>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</si>
  <si>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</si>
  <si>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</si>
  <si>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</si>
  <si>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</si>
  <si>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</si>
  <si>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</si>
  <si>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</si>
  <si>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</si>
  <si>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</si>
  <si>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</si>
  <si>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</si>
  <si>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</si>
  <si>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</si>
  <si>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</si>
  <si>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</si>
  <si>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</si>
  <si>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</si>
  <si>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</si>
  <si>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</si>
  <si>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</si>
  <si>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</si>
  <si>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</si>
  <si>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</si>
  <si>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</si>
  <si>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</si>
  <si>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</si>
  <si>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</si>
  <si>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</si>
  <si>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</si>
  <si>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</si>
  <si>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</si>
  <si>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</si>
  <si>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</si>
  <si>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</si>
  <si>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</si>
  <si>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</si>
  <si>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</si>
  <si>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</si>
  <si>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</si>
  <si>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</si>
  <si>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</si>
  <si>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</si>
  <si>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</si>
  <si>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</si>
  <si>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</si>
  <si>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</si>
  <si>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</si>
  <si>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</si>
  <si>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</si>
  <si>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</si>
  <si>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</si>
  <si>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</si>
  <si>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</si>
  <si>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</si>
  <si>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</si>
  <si>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</si>
  <si>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</si>
  <si>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</si>
  <si>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</si>
  <si>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</si>
  <si>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</si>
  <si>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</si>
  <si>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</si>
  <si>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</si>
  <si>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</si>
  <si>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</si>
  <si>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</si>
  <si>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</si>
  <si>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</si>
  <si>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</si>
  <si>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</si>
  <si>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</si>
  <si>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</si>
  <si>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</si>
  <si>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</si>
  <si>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</si>
  <si>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</si>
  <si>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</si>
  <si>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</si>
  <si>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</si>
  <si>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</si>
  <si>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</si>
  <si>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</si>
  <si>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</si>
  <si>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</si>
  <si>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</si>
  <si>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</si>
  <si>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</si>
  <si>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</si>
  <si>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</si>
  <si>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</si>
  <si>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</si>
  <si>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</si>
  <si>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</si>
  <si>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</si>
  <si>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</si>
  <si>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</si>
  <si>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</si>
  <si>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</si>
  <si>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</si>
  <si>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</si>
  <si>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</si>
  <si>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</si>
  <si>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</si>
  <si>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</si>
  <si>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</si>
  <si>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</si>
  <si>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</si>
  <si>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</si>
  <si>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</si>
  <si>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</si>
  <si>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</si>
  <si>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</si>
  <si>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</si>
  <si>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</si>
  <si>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</si>
  <si>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</si>
  <si>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</si>
  <si>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</si>
  <si>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</si>
  <si>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</si>
  <si>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</si>
  <si>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</si>
  <si>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</si>
  <si>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</si>
  <si>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</si>
  <si>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</si>
  <si>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</si>
  <si>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</si>
  <si>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</si>
  <si>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</si>
  <si>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</si>
  <si>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</si>
  <si>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</si>
  <si>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</si>
  <si>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</si>
  <si>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</si>
  <si>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</si>
  <si>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</si>
  <si>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</si>
  <si>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</si>
  <si>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</si>
  <si>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</si>
  <si>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</si>
  <si>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</si>
  <si>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</si>
  <si>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</si>
  <si>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</si>
  <si>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</si>
  <si>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</si>
  <si>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</si>
  <si>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</si>
  <si>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</si>
  <si>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</si>
  <si>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</si>
  <si>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</si>
  <si>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</si>
  <si>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</si>
  <si>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</si>
  <si>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</si>
  <si>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</si>
  <si>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</si>
  <si>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</si>
  <si>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</si>
  <si>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</si>
  <si>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</si>
  <si>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</si>
  <si>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</si>
  <si>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</si>
  <si>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</si>
  <si>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</si>
  <si>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</si>
  <si>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</si>
  <si>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</si>
  <si>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</si>
  <si>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</si>
  <si>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</si>
  <si>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</si>
  <si>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</si>
  <si>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</si>
  <si>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</si>
  <si>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</si>
  <si>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</si>
  <si>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</si>
  <si>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</si>
  <si>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</si>
  <si>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</si>
  <si>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</si>
  <si>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</si>
  <si>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</si>
  <si>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</si>
  <si>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</si>
  <si>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</si>
  <si>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</si>
  <si>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</si>
  <si>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</si>
  <si>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</si>
  <si>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</si>
  <si>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</si>
  <si>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</si>
  <si>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</si>
  <si>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</si>
  <si>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</si>
  <si>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</si>
  <si>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</si>
  <si>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</si>
  <si>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</si>
  <si>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</si>
  <si>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</si>
  <si>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</si>
  <si>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</si>
  <si>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</si>
  <si>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</si>
  <si>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</si>
  <si>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</si>
  <si>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</si>
  <si>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</si>
  <si>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</si>
  <si>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</si>
  <si>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</si>
  <si>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</si>
  <si>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</si>
  <si>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</si>
  <si>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</si>
  <si>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</si>
  <si>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</si>
  <si>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</si>
  <si>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</si>
  <si>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</si>
  <si>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</si>
  <si>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</si>
  <si>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</si>
  <si>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</si>
  <si>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</si>
  <si>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</si>
  <si>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</si>
  <si>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</si>
  <si>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</si>
  <si>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</si>
  <si>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</si>
  <si>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</si>
  <si>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</si>
  <si>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</si>
  <si>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</si>
  <si>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</si>
  <si>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</si>
  <si>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</si>
  <si>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</si>
  <si>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</si>
  <si>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</si>
  <si>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</si>
  <si>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</si>
  <si>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</si>
  <si>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</si>
  <si>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</si>
  <si>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</si>
  <si>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</si>
  <si>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</si>
  <si>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</si>
  <si>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</si>
  <si>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</si>
  <si>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</si>
  <si>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</si>
  <si>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</si>
  <si>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</si>
  <si>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</si>
  <si>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</si>
  <si>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</si>
  <si>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</si>
  <si>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</si>
  <si>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</si>
  <si>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</si>
  <si>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</si>
  <si>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</si>
  <si>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</si>
  <si>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</si>
  <si>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</si>
  <si>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</si>
  <si>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</si>
  <si>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</si>
  <si>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</si>
  <si>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</si>
  <si>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</si>
  <si>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</si>
  <si>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</si>
  <si>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</si>
  <si>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</si>
  <si>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</si>
  <si>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</si>
  <si>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</si>
  <si>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</si>
  <si>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</si>
  <si>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</si>
  <si>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</si>
  <si>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</si>
  <si>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</si>
  <si>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</si>
  <si>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</si>
  <si>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</si>
  <si>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</si>
  <si>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</si>
  <si>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</si>
  <si>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</si>
  <si>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</si>
  <si>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</si>
  <si>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</si>
  <si>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</si>
  <si>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</si>
  <si>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</si>
  <si>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</si>
  <si>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</si>
  <si>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</si>
  <si>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</si>
  <si>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</si>
  <si>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</si>
  <si>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</si>
  <si>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</si>
  <si>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</si>
  <si>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</si>
  <si>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</si>
  <si>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</si>
  <si>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</si>
  <si>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</si>
  <si>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</si>
  <si>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</si>
  <si>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</si>
  <si>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</si>
  <si>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</si>
  <si>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</si>
  <si>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</si>
  <si>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</si>
  <si>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</si>
  <si>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</si>
  <si>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</si>
  <si>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</si>
  <si>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</si>
  <si>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</si>
  <si>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</si>
  <si>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</si>
  <si>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</si>
  <si>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</si>
  <si>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</si>
  <si>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</si>
  <si>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</si>
  <si>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</si>
  <si>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</si>
  <si>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</si>
  <si>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</si>
  <si>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</si>
  <si>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</si>
  <si>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</si>
  <si>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</si>
  <si>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</si>
  <si>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</si>
  <si>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</si>
  <si>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</si>
  <si>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</si>
  <si>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</si>
  <si>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</si>
  <si>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</si>
  <si>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</si>
  <si>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</si>
  <si>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</si>
  <si>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</si>
  <si>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</si>
  <si>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</si>
  <si>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</si>
  <si>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</si>
  <si>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</si>
  <si>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</si>
  <si>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</si>
  <si>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</si>
  <si>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</si>
  <si>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</si>
  <si>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</si>
  <si>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</si>
  <si>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</si>
  <si>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</si>
  <si>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</si>
  <si>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</si>
  <si>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</si>
  <si>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</si>
  <si>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</si>
  <si>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</si>
  <si>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</si>
  <si>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</si>
  <si>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</si>
  <si>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</si>
  <si>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</si>
  <si>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</si>
  <si>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</si>
  <si>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</si>
  <si>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</si>
  <si>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</si>
  <si>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</si>
  <si>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</si>
  <si>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</si>
  <si>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</si>
  <si>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</si>
  <si>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</si>
  <si>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</si>
  <si>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</si>
  <si>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</si>
  <si>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</si>
  <si>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</si>
  <si>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</si>
  <si>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</si>
  <si>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</si>
  <si>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</si>
  <si>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</si>
  <si>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</si>
  <si>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</si>
  <si>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</si>
  <si>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</si>
  <si>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</si>
  <si>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</si>
  <si>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</si>
  <si>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</si>
  <si>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</si>
  <si>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</si>
  <si>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</si>
  <si>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</si>
  <si>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</si>
  <si>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</si>
  <si>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</si>
  <si>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</si>
  <si>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</si>
  <si>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</si>
  <si>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</si>
  <si>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</si>
  <si>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</si>
  <si>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</si>
  <si>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</si>
  <si>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</si>
  <si>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</si>
  <si>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</si>
  <si>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</si>
  <si>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</si>
  <si>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</si>
  <si>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</si>
  <si>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</si>
  <si>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</si>
  <si>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</si>
  <si>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</si>
  <si>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</si>
  <si>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</si>
  <si>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</si>
  <si>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</si>
  <si>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</si>
  <si>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</si>
  <si>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</si>
  <si>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</si>
  <si>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</si>
  <si>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</si>
  <si>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</si>
  <si>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</si>
  <si>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</si>
  <si>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</si>
  <si>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</si>
  <si>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</si>
  <si>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</si>
  <si>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</si>
  <si>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</si>
  <si>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</si>
  <si>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</si>
  <si>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</si>
  <si>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</si>
  <si>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</si>
  <si>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</si>
  <si>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</si>
  <si>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</si>
  <si>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</si>
  <si>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</si>
  <si>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</si>
  <si>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</si>
  <si>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</si>
  <si>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</si>
  <si>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</si>
  <si>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</si>
  <si>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</si>
  <si>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</si>
  <si>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</si>
  <si>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</si>
  <si>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</si>
  <si>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</si>
  <si>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</si>
  <si>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</si>
  <si>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</si>
  <si>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</si>
  <si>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</si>
  <si>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</si>
  <si>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</si>
  <si>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</si>
  <si>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</si>
  <si>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</si>
  <si>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</si>
  <si>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</si>
  <si>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</si>
  <si>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</si>
  <si>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</si>
  <si>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</si>
  <si>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</si>
  <si>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</si>
  <si>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</si>
  <si>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</si>
  <si>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</si>
  <si>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</si>
  <si>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</si>
  <si>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</si>
  <si>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</si>
  <si>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</si>
  <si>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</si>
  <si>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</si>
  <si>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</si>
  <si>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</si>
  <si>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</si>
  <si>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</si>
  <si>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</si>
  <si>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</si>
  <si>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</si>
  <si>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</si>
  <si>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</si>
  <si>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</si>
  <si>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</si>
  <si>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</si>
  <si>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</si>
  <si>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</si>
  <si>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</si>
  <si>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</si>
  <si>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</si>
  <si>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</si>
  <si>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</si>
  <si>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</si>
  <si>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</si>
  <si>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</si>
  <si>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</si>
  <si>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</si>
  <si>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</si>
  <si>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</si>
  <si>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</si>
  <si>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</si>
  <si>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</si>
  <si>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</si>
  <si>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</si>
  <si>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</si>
  <si>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</si>
  <si>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</si>
  <si>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</si>
  <si>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</si>
  <si>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</si>
  <si>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</si>
  <si>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</si>
  <si>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</si>
  <si>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</si>
  <si>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</si>
  <si>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</si>
  <si>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</si>
  <si>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</si>
  <si>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</si>
  <si>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</si>
  <si>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</si>
  <si>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</si>
  <si>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</si>
  <si>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</si>
  <si>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</si>
  <si>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</si>
  <si>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</si>
  <si>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</si>
  <si>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</si>
  <si>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</si>
  <si>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</si>
  <si>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</si>
  <si>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</si>
  <si>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</si>
  <si>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</si>
  <si>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</si>
  <si>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</si>
  <si>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</si>
  <si>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</si>
  <si>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</si>
  <si>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</si>
  <si>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</si>
  <si>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</si>
  <si>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</si>
  <si>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</si>
  <si>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</si>
  <si>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</si>
  <si>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</si>
  <si>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</si>
  <si>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</si>
  <si>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</si>
  <si>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</si>
  <si>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</si>
  <si>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</si>
  <si>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</si>
  <si>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</si>
  <si>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</si>
  <si>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</si>
  <si>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</si>
  <si>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</si>
  <si>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</si>
  <si>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</si>
  <si>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</si>
  <si>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</si>
  <si>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</si>
  <si>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</si>
  <si>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</si>
  <si>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</si>
  <si>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</si>
  <si>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</si>
  <si>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</si>
  <si>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</si>
  <si>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</si>
  <si>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</si>
  <si>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</si>
  <si>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</si>
  <si>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</si>
  <si>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</si>
  <si>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</si>
  <si>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</si>
  <si>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</si>
  <si>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</si>
  <si>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</si>
  <si>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</si>
  <si>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</si>
  <si>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</si>
  <si>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</si>
  <si>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</si>
  <si>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</si>
  <si>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</si>
  <si>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</si>
  <si>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</si>
  <si>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</si>
  <si>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</si>
  <si>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</si>
  <si>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</si>
  <si>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</si>
  <si>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</si>
  <si>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</si>
  <si>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</si>
  <si>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</si>
  <si>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</si>
  <si>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</si>
  <si>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</si>
  <si>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</si>
  <si>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</si>
  <si>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</si>
  <si>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</si>
  <si>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</si>
  <si>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</si>
  <si>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</si>
  <si>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</si>
  <si>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</si>
  <si>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</si>
  <si>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</si>
  <si>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</si>
  <si>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</si>
  <si>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</si>
  <si>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</si>
  <si>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</si>
  <si>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</si>
  <si>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</si>
  <si>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</si>
  <si>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</si>
  <si>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</si>
  <si>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</si>
  <si>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</si>
  <si>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</si>
  <si>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</si>
  <si>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</si>
  <si>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</si>
  <si>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</si>
  <si>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</si>
  <si>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</si>
  <si>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</si>
  <si>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</si>
  <si>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</si>
  <si>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</si>
  <si>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</si>
  <si>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</si>
  <si>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</si>
  <si>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</si>
  <si>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</si>
  <si>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</si>
  <si>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</si>
  <si>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</si>
  <si>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</si>
  <si>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</si>
  <si>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</si>
  <si>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</si>
  <si>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</si>
  <si>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</si>
  <si>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</si>
  <si>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</si>
  <si>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</si>
  <si>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</si>
  <si>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</si>
  <si>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</si>
  <si>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</si>
  <si>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</si>
  <si>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</si>
  <si>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</si>
  <si>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</si>
  <si>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</si>
  <si>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</si>
  <si>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</si>
  <si>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</si>
  <si>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</si>
  <si>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</si>
  <si>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</si>
  <si>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</si>
  <si>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</si>
  <si>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</si>
  <si>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</si>
  <si>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</si>
  <si>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</si>
  <si>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</si>
  <si>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</si>
  <si>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</si>
  <si>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</si>
  <si>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</si>
  <si>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</si>
  <si>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</si>
  <si>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</si>
  <si>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</si>
  <si>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</si>
  <si>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</si>
  <si>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</si>
  <si>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</si>
  <si>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</si>
  <si>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</si>
  <si>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</si>
  <si>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</si>
  <si>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</si>
  <si>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</si>
  <si>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</si>
  <si>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</si>
  <si>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</si>
  <si>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</si>
  <si>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</si>
  <si>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</si>
  <si>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</si>
  <si>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</si>
  <si>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</si>
  <si>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</si>
  <si>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</si>
  <si>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</si>
  <si>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</si>
  <si>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</si>
  <si>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</si>
  <si>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</si>
  <si>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</si>
  <si>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</si>
  <si>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</si>
  <si>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</si>
  <si>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</si>
  <si>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</si>
  <si>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</si>
  <si>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</si>
  <si>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</si>
  <si>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</si>
  <si>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</si>
  <si>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</si>
  <si>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</si>
  <si>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</si>
  <si>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</si>
  <si>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</si>
  <si>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</si>
  <si>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</si>
  <si>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</si>
  <si>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</si>
  <si>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</si>
  <si>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</si>
  <si>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</si>
  <si>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</si>
  <si>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</si>
  <si>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</si>
  <si>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</si>
  <si>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</si>
  <si>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</si>
  <si>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</si>
  <si>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</si>
  <si>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</si>
  <si>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</si>
  <si>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</si>
  <si>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</si>
  <si>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</si>
  <si>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</si>
  <si>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</si>
  <si>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</si>
  <si>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</si>
  <si>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</si>
  <si>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</si>
  <si>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</si>
  <si>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</si>
  <si>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</si>
  <si>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</si>
  <si>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</si>
  <si>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</si>
  <si>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</si>
  <si>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</si>
  <si>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</si>
  <si>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</si>
  <si>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</si>
  <si>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</si>
  <si>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</si>
  <si>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</si>
  <si>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</si>
  <si>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</si>
  <si>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</si>
  <si>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</si>
  <si>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</si>
  <si>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</si>
  <si>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</si>
  <si>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</si>
  <si>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</si>
  <si>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</si>
  <si>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</si>
  <si>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</si>
  <si>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</si>
  <si>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</si>
  <si>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</si>
  <si>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</si>
  <si>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</si>
  <si>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</si>
  <si>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</si>
  <si>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</si>
  <si>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</si>
  <si>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</si>
  <si>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</si>
  <si>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</si>
  <si>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</si>
  <si>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</si>
  <si>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</si>
  <si>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</si>
  <si>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</si>
  <si>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</si>
  <si>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</si>
  <si>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</si>
  <si>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</si>
  <si>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</si>
  <si>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</si>
  <si>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</si>
  <si>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</si>
  <si>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</si>
  <si>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</si>
  <si>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</si>
  <si>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</si>
  <si>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</si>
  <si>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</si>
  <si>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</si>
  <si>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</si>
  <si>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</si>
  <si>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</si>
  <si>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</si>
  <si>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</si>
  <si>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</si>
  <si>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</si>
  <si>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</si>
  <si>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</si>
  <si>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</si>
  <si>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</si>
  <si>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</si>
  <si>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</si>
  <si>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</si>
  <si>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</si>
  <si>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</si>
  <si>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</si>
  <si>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</si>
  <si>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</si>
  <si>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</si>
  <si>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</si>
  <si>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</si>
  <si>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</si>
  <si>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</si>
  <si>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</si>
  <si>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</si>
  <si>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</si>
  <si>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</si>
  <si>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</si>
  <si>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</si>
  <si>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</si>
  <si>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</si>
  <si>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</si>
  <si>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</si>
  <si>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</si>
  <si>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</si>
  <si>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</si>
  <si>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</si>
  <si>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</si>
  <si>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</si>
  <si>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</si>
  <si>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</si>
  <si>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</si>
  <si>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</si>
  <si>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</si>
  <si>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</si>
  <si>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</si>
  <si>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</si>
  <si>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</si>
  <si>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</si>
  <si>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</si>
  <si>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</si>
  <si>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</si>
  <si>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</si>
  <si>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</si>
  <si>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</si>
  <si>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</si>
  <si>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</si>
  <si>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</si>
  <si>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</si>
  <si>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</si>
  <si>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</si>
  <si>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</si>
  <si>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</si>
  <si>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</si>
  <si>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</si>
  <si>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</si>
  <si>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</si>
  <si>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</si>
  <si>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</si>
  <si>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</si>
  <si>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</si>
  <si>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</si>
  <si>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</si>
  <si>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</si>
  <si>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</si>
  <si>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</si>
  <si>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</si>
  <si>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</si>
  <si>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</si>
  <si>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</si>
  <si>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</si>
  <si>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</si>
  <si>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</si>
  <si>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</si>
  <si>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</si>
  <si>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</si>
  <si>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</si>
  <si>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</si>
  <si>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</si>
  <si>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</si>
  <si>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</si>
  <si>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</si>
  <si>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</si>
  <si>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</si>
  <si>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</si>
  <si>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</si>
  <si>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</si>
  <si>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</si>
  <si>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</si>
  <si>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</si>
  <si>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</si>
  <si>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</si>
  <si>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</si>
  <si>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</si>
  <si>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</si>
  <si>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</si>
  <si>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</si>
  <si>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</si>
  <si>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</si>
  <si>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</si>
  <si>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</si>
  <si>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</si>
  <si>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</si>
  <si>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</si>
  <si>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</si>
  <si>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</si>
  <si>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</si>
  <si>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</si>
  <si>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</si>
  <si>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</si>
  <si>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</si>
  <si>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</si>
  <si>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</si>
  <si>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</si>
  <si>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</si>
  <si>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</si>
  <si>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</si>
  <si>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</si>
  <si>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</si>
  <si>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</si>
  <si>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</si>
  <si>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</si>
  <si>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</si>
  <si>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</si>
  <si>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</si>
  <si>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</si>
  <si>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</si>
  <si>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</si>
  <si>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</si>
  <si>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</si>
  <si>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</si>
  <si>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</si>
  <si>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</si>
  <si>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</si>
  <si>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</si>
  <si>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</si>
  <si>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</si>
  <si>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</si>
  <si>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</si>
  <si>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</si>
  <si>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</si>
  <si>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</si>
  <si>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</si>
  <si>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</si>
  <si>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</si>
  <si>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</si>
  <si>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</si>
  <si>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</si>
  <si>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</si>
  <si>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</si>
  <si>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</si>
  <si>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</si>
  <si>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</si>
  <si>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</si>
  <si>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</si>
  <si>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</si>
  <si>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</si>
  <si>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</si>
  <si>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</si>
  <si>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</si>
  <si>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</si>
  <si>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</si>
  <si>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</si>
  <si>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</si>
  <si>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</si>
  <si>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</si>
  <si>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</si>
  <si>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</si>
  <si>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</si>
  <si>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</si>
  <si>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</si>
  <si>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</si>
  <si>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</si>
  <si>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</si>
  <si>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</si>
  <si>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</si>
  <si>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</si>
  <si>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</si>
  <si>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</si>
  <si>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</si>
  <si>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</si>
  <si>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</si>
  <si>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</si>
  <si>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</si>
  <si>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</si>
  <si>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</si>
  <si>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</si>
  <si>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</si>
  <si>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</si>
  <si>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</si>
  <si>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</si>
  <si>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</si>
  <si>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</si>
  <si>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</si>
  <si>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</si>
  <si>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</si>
  <si>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</si>
  <si>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</si>
  <si>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</si>
  <si>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</si>
  <si>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</si>
  <si>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</si>
  <si>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</si>
  <si>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</si>
  <si>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</si>
  <si>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</si>
  <si>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</si>
  <si>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</si>
  <si>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</si>
  <si>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</si>
  <si>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</si>
  <si>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</si>
  <si>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</si>
  <si>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</si>
  <si>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</si>
  <si>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</si>
  <si>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</si>
  <si>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</si>
  <si>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</si>
  <si>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</si>
  <si>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</si>
  <si>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</si>
  <si>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</si>
  <si>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</si>
  <si>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</si>
  <si>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</si>
  <si>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</si>
  <si>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</si>
  <si>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</si>
  <si>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</si>
  <si>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</si>
  <si>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</si>
  <si>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</si>
  <si>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</si>
  <si>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</si>
  <si>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</si>
  <si>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</si>
  <si>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</si>
  <si>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</si>
  <si>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</si>
  <si>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</si>
  <si>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</si>
  <si>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</si>
  <si>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</si>
  <si>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</si>
  <si>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</si>
  <si>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</si>
  <si>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</si>
  <si>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</si>
  <si>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</si>
  <si>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</si>
  <si>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</si>
  <si>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</si>
  <si>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</si>
  <si>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</si>
  <si>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</si>
  <si>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</si>
  <si>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</si>
  <si>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</si>
  <si>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</si>
  <si>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</si>
  <si>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</si>
  <si>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</si>
  <si>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</si>
  <si>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</si>
  <si>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</si>
  <si>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</si>
  <si>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</si>
  <si>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</si>
  <si>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</si>
  <si>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</si>
  <si>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</si>
  <si>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</si>
  <si>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</si>
  <si>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</si>
  <si>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</si>
  <si>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</si>
  <si>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</si>
  <si>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</si>
  <si>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</si>
  <si>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</si>
  <si>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</si>
  <si>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</si>
  <si>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</si>
  <si>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</si>
  <si>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</si>
  <si>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</si>
  <si>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</si>
  <si>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</si>
  <si>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</si>
  <si>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</si>
  <si>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</si>
  <si>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</si>
  <si>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</si>
  <si>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</si>
  <si>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</si>
  <si>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</si>
  <si>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</si>
  <si>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</si>
  <si>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</si>
  <si>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</si>
  <si>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</si>
  <si>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</si>
  <si>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</si>
  <si>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</si>
  <si>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</si>
  <si>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</si>
  <si>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</si>
  <si>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</si>
  <si>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</si>
  <si>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</si>
  <si>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</si>
  <si>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</si>
  <si>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</si>
  <si>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</si>
  <si>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</si>
  <si>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</si>
  <si>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</si>
  <si>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</si>
  <si>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</si>
  <si>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</si>
  <si>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</si>
  <si>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</si>
  <si>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</si>
  <si>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</si>
  <si>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</si>
  <si>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</si>
  <si>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</si>
  <si>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</si>
  <si>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</si>
  <si>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</si>
  <si>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</si>
  <si>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</si>
  <si>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</si>
  <si>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</si>
  <si>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</si>
  <si>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</si>
  <si>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</si>
  <si>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</si>
  <si>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</si>
  <si>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</si>
  <si>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</si>
  <si>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</si>
  <si>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</si>
  <si>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</si>
  <si>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</si>
  <si>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</si>
  <si>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</si>
  <si>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</si>
  <si>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</si>
  <si>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</si>
  <si>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</si>
  <si>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</si>
  <si>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</si>
  <si>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</si>
  <si>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</si>
  <si>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</si>
  <si>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</si>
  <si>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</si>
  <si>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</si>
  <si>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</si>
  <si>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</si>
  <si>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</si>
  <si>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</si>
  <si>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</si>
  <si>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</si>
  <si>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</si>
  <si>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</si>
  <si>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</si>
  <si>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</si>
  <si>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</si>
  <si>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</si>
  <si>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</si>
  <si>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</si>
  <si>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</si>
  <si>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</si>
  <si>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</si>
  <si>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</si>
  <si>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</si>
  <si>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</si>
  <si>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</si>
  <si>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</si>
  <si>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</si>
  <si>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</si>
  <si>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</si>
  <si>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</si>
  <si>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</si>
  <si>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</si>
  <si>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</si>
  <si>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</si>
  <si>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</si>
  <si>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</si>
  <si>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</si>
  <si>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</si>
  <si>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</si>
  <si>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</si>
  <si>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</si>
  <si>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</si>
  <si>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</si>
  <si>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</si>
  <si>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</si>
  <si>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</si>
  <si>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</si>
  <si>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</si>
  <si>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</si>
  <si>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</si>
  <si>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</si>
  <si>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</si>
  <si>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</si>
  <si>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</si>
  <si>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</si>
  <si>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</si>
  <si>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</si>
  <si>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</si>
  <si>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</si>
  <si>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</si>
  <si>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</si>
  <si>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</si>
  <si>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</si>
  <si>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</si>
  <si>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</si>
  <si>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</si>
  <si>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</si>
  <si>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</si>
  <si>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</si>
  <si>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</si>
  <si>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</si>
  <si>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</si>
  <si>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</si>
  <si>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</si>
  <si>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</si>
  <si>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</si>
  <si>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</si>
  <si>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</si>
  <si>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</si>
  <si>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</si>
  <si>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</si>
  <si>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</si>
  <si>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</si>
  <si>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</si>
  <si>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</si>
  <si>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</si>
  <si>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</si>
  <si>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</si>
  <si>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</si>
  <si>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</si>
  <si>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</si>
  <si>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</si>
  <si>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</si>
  <si>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</si>
  <si>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</si>
  <si>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</si>
  <si>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</si>
  <si>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</si>
  <si>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</si>
  <si>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</si>
  <si>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</si>
  <si>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</si>
  <si>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</si>
  <si>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</si>
  <si>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</si>
  <si>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</si>
  <si>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</si>
  <si>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</si>
  <si>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</si>
  <si>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</si>
  <si>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</si>
  <si>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</si>
  <si>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</si>
  <si>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</si>
  <si>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</si>
  <si>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</si>
  <si>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</si>
  <si>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</si>
  <si>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</si>
  <si>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</si>
  <si>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</si>
  <si>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</si>
  <si>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</si>
  <si>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</si>
  <si>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</si>
  <si>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</si>
  <si>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</si>
  <si>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</si>
  <si>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</si>
  <si>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</si>
  <si>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</si>
  <si>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</si>
  <si>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</si>
  <si>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</si>
  <si>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</si>
  <si>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</si>
  <si>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</si>
  <si>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</si>
  <si>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</si>
  <si>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</si>
  <si>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</si>
  <si>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</si>
  <si>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</si>
  <si>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</si>
  <si>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</si>
  <si>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</si>
  <si>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</si>
  <si>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</si>
  <si>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</si>
  <si>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</si>
  <si>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</si>
  <si>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</si>
  <si>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</si>
  <si>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</si>
  <si>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</si>
  <si>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</si>
  <si>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</si>
  <si>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</si>
  <si>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</si>
  <si>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</si>
  <si>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</si>
  <si>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</si>
  <si>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</si>
  <si>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</si>
  <si>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</si>
  <si>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</si>
  <si>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</si>
  <si>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</si>
  <si>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</si>
  <si>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</si>
  <si>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</si>
  <si>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</si>
  <si>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</si>
  <si>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</si>
  <si>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</si>
  <si>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</si>
  <si>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</si>
  <si>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</si>
  <si>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</si>
  <si>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</si>
  <si>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</si>
  <si>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</si>
  <si>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</si>
  <si>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</si>
  <si>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</si>
  <si>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</si>
  <si>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</si>
  <si>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</si>
  <si>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</si>
  <si>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</si>
  <si>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</si>
  <si>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</si>
  <si>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</si>
  <si>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</si>
  <si>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</si>
  <si>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</si>
  <si>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</si>
  <si>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</si>
  <si>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</si>
  <si>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</si>
  <si>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</si>
  <si>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</si>
  <si>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</si>
  <si>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</si>
  <si>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</si>
  <si>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</si>
  <si>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</si>
  <si>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</si>
  <si>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</si>
  <si>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</si>
  <si>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</si>
  <si>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</si>
  <si>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</si>
  <si>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</si>
  <si>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</si>
  <si>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</si>
  <si>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</si>
  <si>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</si>
  <si>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</si>
  <si>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</si>
  <si>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</si>
  <si>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</si>
  <si>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</si>
  <si>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</si>
  <si>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</si>
  <si>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</si>
  <si>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</si>
  <si>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</si>
  <si>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</si>
  <si>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</si>
  <si>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</si>
  <si>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</si>
  <si>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</si>
  <si>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</si>
  <si>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</si>
  <si>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</si>
  <si>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</si>
  <si>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</si>
  <si>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</si>
  <si>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</si>
  <si>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</si>
  <si>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</si>
  <si>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</si>
  <si>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</si>
  <si>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</si>
  <si>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</si>
  <si>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</si>
  <si>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</si>
  <si>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</si>
  <si>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</si>
  <si>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</si>
  <si>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</si>
  <si>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</si>
  <si>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</si>
  <si>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</si>
  <si>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</si>
  <si>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</si>
  <si>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</si>
  <si>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</si>
  <si>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</si>
  <si>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</si>
  <si>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</si>
  <si>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</si>
  <si>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</si>
  <si>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</si>
  <si>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</si>
  <si>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</si>
  <si>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</si>
  <si>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</si>
  <si>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</si>
  <si>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</si>
  <si>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</si>
  <si>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</si>
  <si>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</si>
  <si>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</si>
  <si>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</si>
  <si>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</si>
  <si>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</si>
  <si>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</si>
  <si>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</si>
  <si>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</si>
  <si>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</si>
  <si>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</si>
  <si>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</si>
  <si>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</si>
  <si>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</si>
  <si>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</si>
  <si>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</si>
  <si>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</si>
  <si>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</si>
  <si>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</si>
  <si>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</si>
  <si>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</si>
  <si>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</si>
  <si>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</si>
  <si>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</si>
  <si>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</si>
  <si>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</si>
  <si>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</si>
  <si>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</si>
  <si>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</si>
  <si>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</si>
  <si>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</si>
  <si>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</si>
  <si>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</si>
  <si>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</si>
  <si>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</si>
  <si>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</si>
  <si>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</si>
  <si>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</si>
  <si>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</si>
  <si>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</si>
  <si>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</si>
  <si>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</si>
  <si>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</si>
  <si>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</si>
  <si>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</si>
  <si>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</si>
  <si>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</si>
  <si>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</si>
  <si>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</si>
  <si>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</si>
  <si>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</si>
  <si>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</si>
  <si>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</si>
  <si>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</si>
  <si>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</si>
  <si>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</si>
  <si>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</si>
  <si>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</si>
  <si>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</si>
  <si>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</si>
  <si>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</si>
  <si>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</si>
  <si>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</si>
  <si>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</si>
  <si>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</si>
  <si>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</si>
  <si>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</si>
  <si>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</si>
  <si>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</si>
  <si>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</si>
  <si>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</si>
  <si>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</si>
  <si>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</si>
  <si>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</si>
  <si>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</si>
  <si>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</si>
  <si>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</si>
  <si>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</si>
  <si>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</si>
  <si>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</si>
  <si>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</si>
  <si>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</si>
  <si>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</si>
  <si>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</si>
  <si>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</si>
  <si>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</si>
  <si>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</si>
  <si>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</si>
  <si>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</si>
  <si>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</si>
  <si>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</si>
  <si>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</si>
  <si>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</si>
  <si>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</si>
  <si>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</si>
  <si>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</si>
  <si>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</si>
  <si>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</si>
  <si>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</si>
  <si>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</si>
  <si>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</si>
  <si>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</si>
  <si>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</si>
  <si>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</si>
  <si>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</si>
  <si>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</si>
  <si>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</si>
  <si>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</si>
  <si>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</si>
  <si>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</si>
  <si>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</si>
  <si>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</si>
  <si>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</si>
  <si>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</si>
  <si>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</si>
  <si>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</si>
  <si>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</si>
  <si>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</si>
  <si>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</si>
  <si>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</si>
  <si>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</si>
  <si>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</si>
  <si>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</si>
  <si>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</si>
  <si>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</si>
  <si>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</si>
  <si>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</si>
  <si>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</si>
  <si>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</si>
  <si>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</si>
  <si>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</si>
  <si>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</si>
  <si>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</si>
  <si>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</si>
  <si>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</si>
  <si>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</si>
  <si>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</si>
  <si>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</si>
  <si>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</si>
  <si>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</si>
  <si>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</si>
  <si>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</si>
  <si>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</si>
  <si>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</si>
  <si>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</si>
  <si>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</si>
  <si>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</si>
  <si>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</si>
  <si>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</si>
  <si>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</si>
  <si>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</si>
  <si>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</si>
  <si>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</si>
  <si>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</si>
  <si>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</si>
  <si>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</si>
  <si>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</si>
  <si>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</si>
  <si>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</si>
  <si>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</si>
  <si>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</si>
  <si>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</si>
  <si>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</si>
  <si>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</si>
  <si>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</si>
  <si>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</si>
  <si>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</si>
  <si>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</si>
  <si>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</si>
  <si>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</si>
  <si>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</si>
  <si>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</si>
  <si>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</si>
  <si>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</si>
  <si>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</si>
  <si>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</si>
  <si>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</si>
  <si>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</si>
  <si>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</si>
  <si>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</si>
  <si>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</si>
  <si>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</si>
  <si>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</si>
  <si>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</si>
  <si>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</si>
  <si>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</si>
  <si>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</si>
  <si>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</si>
  <si>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</si>
  <si>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</si>
  <si>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</si>
  <si>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</si>
  <si>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</si>
  <si>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</si>
  <si>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</si>
  <si>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</si>
  <si>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</si>
  <si>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</si>
  <si>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</si>
  <si>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</si>
  <si>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</si>
  <si>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</si>
  <si>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</si>
  <si>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</si>
  <si>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</si>
  <si>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</si>
  <si>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</si>
  <si>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</si>
  <si>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</si>
  <si>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</si>
  <si>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</si>
  <si>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</si>
  <si>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</si>
  <si>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</si>
  <si>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</si>
  <si>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</si>
  <si>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</si>
  <si>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</si>
  <si>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</si>
  <si>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</si>
  <si>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</si>
  <si>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</si>
  <si>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</si>
  <si>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</si>
  <si>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</si>
  <si>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</si>
  <si>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</si>
  <si>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</si>
  <si>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</si>
  <si>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</si>
  <si>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</si>
  <si>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</si>
  <si>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</si>
  <si>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</si>
  <si>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</si>
  <si>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</si>
  <si>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</si>
  <si>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</si>
  <si>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</si>
  <si>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</si>
  <si>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</si>
  <si>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</si>
  <si>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</si>
  <si>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</si>
  <si>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</si>
  <si>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</si>
  <si>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</si>
  <si>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</si>
  <si>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</si>
  <si>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</si>
  <si>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</si>
  <si>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</si>
  <si>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</si>
  <si>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</si>
  <si>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</si>
  <si>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</si>
  <si>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</si>
  <si>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</si>
  <si>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</si>
  <si>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</si>
  <si>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</si>
  <si>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</si>
  <si>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</si>
  <si>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</si>
  <si>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</si>
  <si>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</si>
  <si>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</si>
  <si>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</si>
  <si>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</si>
  <si>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</si>
  <si>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</si>
  <si>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</si>
  <si>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</si>
  <si>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</si>
  <si>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</si>
  <si>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</si>
  <si>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</si>
  <si>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</si>
  <si>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</si>
  <si>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</si>
  <si>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</si>
  <si>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</si>
  <si>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</si>
  <si>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</si>
  <si>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</si>
  <si>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</si>
  <si>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</si>
  <si>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</si>
  <si>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</si>
  <si>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</si>
  <si>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</si>
  <si>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</si>
  <si>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</si>
  <si>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</si>
  <si>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</si>
  <si>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</si>
  <si>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</si>
  <si>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</si>
  <si>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</si>
  <si>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</si>
  <si>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</si>
  <si>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</si>
  <si>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</si>
  <si>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</si>
  <si>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</si>
  <si>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</si>
  <si>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</si>
  <si>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</si>
  <si>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</si>
  <si>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</si>
  <si>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</si>
  <si>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</si>
  <si>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</si>
  <si>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</si>
  <si>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</si>
  <si>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</si>
  <si>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</si>
  <si>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</si>
  <si>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</si>
  <si>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</si>
  <si>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</si>
  <si>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</si>
  <si>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</si>
  <si>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</si>
  <si>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</si>
  <si>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</si>
  <si>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</si>
  <si>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</si>
  <si>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</si>
  <si>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</si>
  <si>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</si>
  <si>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</si>
  <si>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</si>
  <si>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</si>
  <si>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</si>
  <si>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</si>
  <si>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</si>
  <si>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</si>
  <si>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</si>
  <si>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</si>
  <si>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</si>
  <si>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</si>
  <si>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</si>
  <si>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</si>
  <si>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</si>
  <si>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</si>
  <si>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</si>
  <si>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</si>
  <si>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</si>
  <si>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</si>
  <si>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</si>
  <si>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</si>
  <si>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</si>
  <si>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</si>
  <si>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</si>
  <si>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</si>
  <si>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</si>
  <si>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</si>
  <si>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</si>
  <si>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</si>
  <si>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</si>
  <si>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</si>
  <si>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</si>
  <si>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</si>
  <si>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</si>
  <si>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</si>
  <si>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</si>
  <si>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</si>
  <si>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</si>
  <si>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</si>
  <si>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</si>
  <si>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</si>
  <si>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</si>
  <si>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</si>
  <si>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</si>
  <si>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</si>
  <si>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</si>
  <si>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</si>
  <si>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</si>
  <si>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</si>
  <si>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</si>
  <si>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</si>
  <si>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</si>
  <si>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</si>
  <si>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</si>
  <si>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</si>
  <si>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</si>
  <si>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</si>
  <si>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</si>
  <si>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</si>
  <si>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</si>
  <si>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</si>
  <si>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</si>
  <si>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</si>
  <si>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</si>
  <si>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</si>
  <si>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</si>
  <si>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</si>
  <si>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</si>
  <si>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</si>
  <si>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</si>
  <si>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</si>
  <si>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</si>
  <si>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</si>
  <si>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</si>
  <si>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</si>
  <si>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</si>
  <si>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</si>
  <si>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</si>
  <si>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</si>
  <si>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</si>
  <si>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</si>
  <si>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</si>
  <si>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</si>
  <si>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</si>
  <si>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</si>
  <si>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</si>
  <si>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</si>
  <si>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</si>
  <si>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</si>
  <si>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</si>
  <si>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</si>
  <si>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</si>
  <si>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</si>
  <si>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</si>
  <si>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</si>
  <si>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</si>
  <si>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</si>
  <si>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</si>
  <si>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</si>
  <si>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</si>
  <si>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</si>
  <si>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</si>
  <si>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</si>
  <si>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</si>
  <si>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</si>
  <si>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</si>
  <si>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</si>
  <si>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</si>
  <si>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</si>
  <si>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</si>
  <si>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</si>
  <si>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</si>
  <si>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</si>
  <si>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</si>
  <si>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</si>
  <si>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</si>
  <si>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</si>
  <si>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</si>
  <si>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</si>
  <si>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</si>
  <si>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</si>
  <si>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</si>
  <si>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</si>
  <si>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</si>
  <si>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</si>
  <si>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</si>
  <si>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</si>
  <si>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</si>
  <si>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</si>
  <si>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</si>
  <si>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</si>
  <si>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</si>
  <si>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</si>
  <si>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</si>
  <si>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</si>
  <si>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</si>
  <si>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</si>
  <si>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</si>
  <si>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</si>
  <si>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</si>
  <si>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</si>
  <si>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</si>
  <si>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</si>
  <si>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</si>
  <si>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</si>
  <si>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</si>
  <si>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</si>
  <si>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</si>
  <si>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</si>
  <si>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</si>
  <si>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</si>
  <si>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</si>
  <si>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</si>
  <si>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</si>
  <si>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</si>
  <si>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</si>
  <si>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</si>
  <si>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</si>
  <si>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</si>
  <si>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</si>
  <si>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</si>
  <si>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</si>
  <si>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</si>
  <si>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</si>
  <si>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</si>
  <si>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</si>
  <si>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</si>
  <si>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</si>
  <si>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</si>
  <si>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</si>
  <si>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</si>
  <si>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</si>
  <si>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</si>
  <si>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</si>
  <si>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</si>
  <si>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</si>
  <si>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</si>
  <si>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</si>
  <si>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</si>
  <si>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</si>
  <si>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</si>
  <si>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</si>
  <si>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</si>
  <si>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</si>
  <si>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</si>
  <si>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</si>
  <si>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</si>
  <si>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</si>
  <si>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</si>
  <si>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</si>
  <si>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</si>
  <si>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</si>
  <si>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</si>
  <si>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</si>
  <si>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</si>
  <si>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</si>
  <si>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</si>
  <si>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</si>
  <si>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</si>
  <si>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</si>
  <si>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</si>
  <si>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</si>
  <si>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</si>
  <si>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</si>
  <si>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</si>
  <si>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</si>
  <si>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</si>
  <si>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</si>
  <si>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</si>
  <si>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</si>
  <si>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</si>
  <si>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</si>
  <si>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</si>
  <si>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</si>
  <si>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</si>
  <si>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</si>
  <si>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</si>
  <si>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</si>
  <si>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</si>
  <si>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</si>
  <si>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</si>
  <si>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</si>
  <si>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</si>
  <si>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</si>
  <si>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</si>
  <si>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</si>
  <si>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</si>
  <si>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</si>
  <si>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</si>
  <si>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</si>
  <si>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</si>
  <si>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</si>
  <si>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</si>
  <si>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</si>
  <si>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</si>
  <si>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</si>
  <si>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</si>
  <si>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</si>
  <si>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</si>
  <si>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</si>
  <si>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</si>
  <si>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</si>
  <si>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</si>
  <si>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</si>
  <si>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</si>
  <si>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</si>
  <si>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</si>
  <si>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</si>
  <si>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</si>
  <si>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</si>
  <si>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</si>
  <si>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</si>
  <si>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</si>
  <si>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</si>
  <si>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</si>
  <si>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</si>
  <si>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</si>
  <si>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</si>
  <si>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</si>
  <si>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</si>
  <si>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</si>
  <si>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</si>
  <si>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</si>
  <si>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</si>
  <si>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</si>
  <si>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</si>
  <si>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</si>
  <si>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</si>
  <si>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</si>
  <si>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</si>
  <si>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</si>
  <si>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</si>
  <si>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</si>
  <si>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</si>
  <si>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</si>
  <si>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</si>
  <si>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</si>
  <si>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</si>
  <si>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</si>
  <si>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</si>
  <si>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</si>
  <si>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</si>
  <si>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</si>
  <si>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</si>
  <si>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</si>
  <si>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</si>
  <si>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</si>
  <si>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</si>
  <si>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</si>
  <si>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</si>
  <si>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</si>
  <si>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</si>
  <si>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</si>
  <si>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</si>
  <si>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</si>
  <si>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</si>
  <si>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</si>
  <si>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</si>
  <si>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</si>
  <si>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</si>
  <si>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</si>
  <si>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</si>
  <si>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</si>
  <si>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</si>
  <si>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</si>
  <si>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</si>
  <si>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</si>
  <si>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</si>
  <si>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</si>
  <si>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</si>
  <si>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</si>
  <si>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</si>
  <si>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</si>
  <si>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</si>
  <si>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</si>
  <si>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</si>
  <si>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</si>
  <si>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</si>
  <si>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</si>
  <si>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</si>
  <si>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</si>
  <si>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</si>
  <si>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</si>
  <si>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</si>
  <si>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</si>
  <si>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</si>
  <si>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</si>
  <si>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</si>
  <si>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</si>
  <si>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</si>
  <si>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</si>
  <si>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</si>
  <si>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</si>
  <si>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</si>
  <si>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</si>
  <si>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</si>
  <si>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</si>
  <si>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</si>
  <si>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</si>
  <si>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</si>
  <si>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</si>
  <si>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</si>
  <si>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</si>
  <si>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</si>
  <si>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</si>
  <si>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</si>
  <si>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</si>
  <si>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</si>
  <si>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</si>
  <si>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</si>
  <si>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</si>
  <si>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</si>
  <si>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</si>
  <si>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</si>
  <si>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</si>
  <si>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</si>
  <si>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</si>
  <si>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</si>
  <si>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</si>
  <si>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</si>
  <si>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</si>
  <si>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</si>
  <si>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</si>
  <si>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</si>
  <si>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</si>
  <si>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</si>
  <si>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</si>
  <si>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</si>
  <si>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</si>
  <si>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</si>
  <si>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</si>
  <si>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</si>
  <si>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</si>
  <si>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</si>
  <si>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</si>
  <si>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</si>
  <si>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</si>
  <si>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</si>
  <si>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</si>
  <si>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</si>
  <si>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</si>
  <si>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</si>
  <si>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</si>
  <si>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</si>
  <si>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</si>
  <si>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</si>
  <si>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</si>
  <si>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</si>
  <si>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</si>
  <si>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</si>
  <si>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</si>
  <si>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</si>
  <si>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</si>
  <si>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</si>
  <si>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</si>
  <si>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</si>
  <si>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</si>
  <si>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</si>
  <si>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</si>
  <si>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</si>
  <si>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</si>
  <si>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</si>
  <si>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</si>
  <si>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</si>
  <si>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</si>
  <si>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</si>
  <si>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</si>
  <si>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</si>
  <si>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</si>
  <si>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</si>
  <si>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</si>
  <si>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</si>
  <si>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</si>
  <si>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</si>
  <si>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</si>
  <si>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</si>
  <si>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</si>
  <si>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</si>
  <si>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</si>
  <si>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</si>
  <si>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</si>
  <si>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</si>
  <si>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</si>
  <si>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</si>
  <si>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</si>
  <si>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</si>
  <si>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</si>
  <si>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</si>
  <si>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</si>
  <si>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</si>
  <si>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</si>
  <si>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</si>
  <si>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</si>
  <si>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</si>
  <si>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</si>
  <si>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</si>
  <si>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</si>
  <si>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</si>
  <si>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</si>
  <si>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</si>
  <si>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</si>
  <si>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</si>
  <si>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</si>
  <si>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</si>
  <si>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</si>
  <si>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</si>
  <si>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</si>
  <si>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</si>
  <si>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</si>
  <si>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</si>
  <si>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</si>
  <si>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</si>
  <si>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</si>
  <si>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</si>
  <si>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</si>
  <si>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</si>
  <si>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</si>
  <si>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</si>
  <si>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</si>
  <si>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</si>
  <si>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</si>
  <si>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</si>
  <si>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</si>
  <si>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</si>
  <si>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</si>
  <si>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</si>
  <si>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</si>
  <si>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</si>
  <si>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</si>
  <si>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</si>
  <si>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</si>
  <si>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</si>
  <si>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</si>
  <si>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</si>
  <si>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</si>
  <si>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</si>
  <si>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</si>
  <si>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</si>
  <si>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</si>
  <si>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</si>
  <si>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</si>
  <si>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</si>
  <si>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</si>
  <si>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</si>
  <si>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</si>
  <si>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</si>
  <si>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</si>
  <si>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</si>
  <si>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</si>
  <si>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</si>
  <si>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</si>
  <si>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</si>
  <si>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</si>
  <si>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</si>
  <si>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</si>
  <si>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</si>
  <si>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</si>
  <si>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</si>
  <si>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</si>
  <si>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</si>
  <si>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</si>
  <si>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</si>
  <si>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</si>
  <si>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</si>
  <si>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</si>
  <si>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</si>
  <si>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</si>
  <si>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</si>
  <si>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</si>
  <si>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</si>
  <si>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</si>
  <si>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</si>
  <si>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</si>
  <si>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</si>
  <si>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</si>
  <si>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</si>
  <si>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</si>
  <si>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</si>
  <si>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</si>
  <si>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</si>
  <si>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</si>
  <si>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</si>
  <si>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</si>
  <si>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</si>
  <si>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</si>
  <si>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</si>
  <si>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</si>
  <si>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</si>
  <si>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</si>
  <si>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</si>
  <si>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</si>
  <si>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</si>
  <si>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</si>
  <si>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</si>
  <si>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</si>
  <si>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</si>
  <si>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</si>
  <si>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</si>
  <si>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</si>
  <si>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</si>
  <si>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</si>
  <si>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</si>
  <si>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</si>
  <si>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</si>
  <si>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</si>
  <si>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</si>
  <si>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</si>
  <si>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</si>
  <si>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</si>
  <si>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</si>
  <si>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</si>
  <si>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</si>
  <si>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</si>
  <si>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</si>
  <si>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</si>
  <si>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</si>
  <si>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</si>
  <si>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</si>
  <si>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</si>
  <si>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</si>
  <si>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</si>
  <si>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</si>
  <si>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</si>
  <si>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</si>
  <si>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</si>
  <si>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</si>
  <si>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</si>
  <si>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</si>
  <si>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</si>
  <si>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</si>
  <si>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</si>
  <si>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</si>
  <si>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</si>
  <si>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</si>
  <si>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</si>
  <si>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</si>
  <si>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</si>
  <si>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</si>
  <si>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</si>
  <si>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</si>
  <si>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</si>
  <si>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</si>
  <si>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</si>
  <si>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</si>
  <si>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</si>
  <si>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</si>
  <si>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</si>
  <si>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</si>
  <si>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</si>
  <si>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</si>
  <si>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</si>
  <si>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</si>
  <si>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</si>
  <si>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</si>
  <si>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</si>
  <si>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</si>
  <si>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</si>
  <si>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</si>
  <si>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</si>
  <si>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</si>
  <si>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</si>
  <si>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</si>
  <si>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</si>
  <si>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</si>
  <si>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</si>
  <si>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</si>
  <si>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</si>
  <si>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</si>
  <si>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</si>
  <si>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</si>
  <si>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</si>
  <si>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</si>
  <si>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</si>
  <si>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</si>
  <si>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</si>
  <si>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</si>
  <si>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</si>
  <si>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</si>
  <si>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</si>
  <si>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</si>
  <si>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</si>
  <si>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</si>
  <si>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</si>
  <si>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</si>
  <si>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</si>
  <si>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</si>
  <si>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</si>
  <si>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</si>
  <si>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</si>
  <si>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</si>
  <si>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</si>
  <si>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</si>
  <si>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</si>
  <si>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</si>
  <si>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</si>
  <si>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</si>
  <si>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</si>
  <si>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</si>
  <si>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</si>
  <si>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</si>
  <si>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</si>
  <si>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</si>
  <si>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</si>
  <si>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</si>
  <si>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</si>
  <si>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</si>
  <si>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</si>
  <si>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</si>
  <si>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</si>
  <si>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</si>
  <si>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</si>
  <si>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</si>
  <si>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</si>
  <si>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</si>
  <si>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</si>
  <si>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</si>
  <si>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</si>
  <si>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</si>
  <si>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</si>
  <si>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</si>
  <si>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</si>
  <si>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</si>
  <si>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</si>
  <si>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</si>
  <si>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</si>
  <si>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</si>
  <si>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</si>
  <si>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</si>
  <si>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</si>
  <si>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</si>
  <si>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</si>
  <si>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</si>
  <si>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</si>
  <si>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</si>
  <si>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</si>
  <si>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</si>
  <si>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</si>
  <si>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</si>
  <si>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</si>
  <si>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</si>
  <si>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</si>
  <si>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</si>
  <si>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</si>
  <si>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</si>
  <si>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</si>
  <si>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</si>
  <si>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</si>
  <si>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</si>
  <si>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</si>
  <si>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</si>
  <si>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</si>
  <si>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</si>
  <si>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</si>
  <si>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</si>
  <si>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</si>
  <si>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</si>
  <si>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</si>
  <si>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</si>
  <si>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</si>
  <si>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</si>
  <si>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</si>
  <si>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</si>
  <si>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</si>
  <si>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</si>
  <si>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</si>
  <si>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</si>
  <si>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</si>
  <si>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</si>
  <si>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</si>
  <si>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</si>
  <si>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</si>
  <si>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</si>
  <si>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</si>
  <si>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</si>
  <si>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</si>
  <si>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</si>
  <si>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</si>
  <si>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</si>
  <si>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</si>
  <si>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</si>
  <si>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</si>
  <si>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</si>
  <si>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</si>
  <si>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</si>
  <si>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</si>
  <si>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</si>
  <si>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</si>
  <si>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</si>
  <si>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</si>
  <si>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</si>
  <si>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</si>
  <si>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</si>
  <si>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</si>
  <si>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</si>
  <si>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</si>
  <si>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</si>
  <si>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</si>
  <si>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</si>
  <si>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</si>
  <si>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</si>
  <si>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</si>
  <si>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</si>
  <si>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</si>
  <si>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</si>
  <si>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</si>
  <si>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</si>
  <si>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</si>
  <si>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</si>
  <si>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</si>
  <si>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</si>
  <si>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</si>
  <si>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</si>
  <si>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</si>
  <si>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</si>
  <si>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</si>
  <si>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</si>
  <si>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</si>
  <si>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</si>
  <si>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</si>
  <si>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</si>
  <si>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</si>
  <si>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</si>
  <si>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</si>
  <si>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</si>
  <si>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</si>
  <si>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</si>
  <si>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</si>
  <si>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</si>
  <si>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</si>
  <si>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</si>
  <si>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</si>
  <si>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</si>
  <si>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</si>
  <si>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</si>
  <si>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</si>
  <si>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</si>
  <si>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</si>
  <si>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</si>
  <si>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</si>
  <si>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</si>
  <si>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</si>
  <si>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</si>
  <si>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</si>
  <si>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</si>
  <si>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</si>
  <si>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</si>
  <si>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</si>
  <si>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</si>
  <si>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</si>
  <si>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</si>
  <si>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</si>
  <si>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</si>
  <si>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</si>
  <si>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</si>
  <si>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</si>
  <si>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</si>
  <si>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</si>
  <si>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</si>
  <si>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</si>
  <si>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</si>
  <si>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</si>
  <si>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</si>
  <si>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</si>
  <si>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</si>
  <si>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</si>
  <si>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</si>
  <si>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</si>
  <si>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</si>
  <si>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</si>
  <si>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</si>
  <si>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</si>
  <si>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</si>
  <si>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</si>
  <si>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</si>
  <si>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</si>
  <si>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</si>
  <si>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</si>
  <si>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</si>
  <si>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</si>
  <si>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</si>
  <si>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</si>
  <si>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</si>
  <si>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</si>
  <si>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</si>
  <si>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</si>
  <si>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</si>
  <si>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</si>
  <si>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</si>
  <si>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</si>
  <si>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</si>
  <si>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</si>
  <si>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</si>
  <si>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</si>
  <si>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</si>
  <si>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</si>
  <si>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</si>
  <si>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</si>
  <si>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</si>
  <si>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</si>
  <si>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</si>
  <si>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</si>
  <si>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</si>
  <si>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</si>
  <si>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</si>
  <si>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</si>
  <si>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</si>
  <si>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</si>
  <si>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</si>
  <si>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</si>
  <si>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</si>
  <si>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</si>
  <si>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</si>
  <si>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</si>
  <si>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</si>
  <si>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</si>
  <si>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</si>
  <si>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</si>
  <si>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</si>
  <si>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</si>
  <si>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</si>
  <si>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</si>
  <si>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</si>
  <si>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</si>
  <si>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</si>
  <si>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</si>
  <si>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</si>
  <si>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</si>
  <si>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</si>
  <si>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</si>
  <si>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</si>
  <si>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</si>
  <si>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</si>
  <si>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</si>
  <si>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</si>
  <si>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</si>
  <si>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</si>
  <si>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</si>
  <si>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</si>
  <si>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</si>
  <si>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</si>
  <si>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</si>
  <si>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</si>
  <si>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</si>
  <si>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</si>
  <si>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</si>
  <si>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</si>
  <si>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</si>
  <si>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</si>
  <si>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</si>
  <si>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</si>
  <si>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</si>
  <si>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</si>
  <si>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</si>
  <si>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</si>
  <si>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</si>
  <si>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</si>
  <si>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</si>
  <si>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</si>
  <si>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</si>
  <si>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</si>
  <si>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</si>
  <si>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</si>
  <si>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</si>
  <si>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</si>
  <si>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</si>
  <si>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</si>
  <si>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</si>
  <si>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</si>
  <si>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</si>
  <si>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</si>
  <si>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</si>
  <si>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</si>
  <si>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</si>
  <si>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</si>
  <si>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</si>
  <si>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</si>
  <si>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</si>
  <si>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</si>
  <si>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</si>
  <si>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</si>
  <si>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</si>
  <si>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</si>
  <si>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</si>
  <si>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</si>
  <si>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</si>
  <si>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</si>
  <si>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</si>
  <si>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</si>
  <si>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</si>
  <si>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</si>
  <si>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</si>
  <si>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</si>
  <si>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</si>
  <si>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</si>
  <si>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</si>
  <si>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</si>
  <si>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</si>
  <si>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</si>
  <si>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</si>
  <si>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</si>
  <si>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</si>
  <si>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</si>
  <si>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</si>
  <si>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</si>
  <si>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</si>
  <si>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</si>
  <si>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</si>
  <si>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</si>
  <si>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</si>
  <si>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</si>
  <si>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</si>
  <si>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</si>
  <si>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</si>
  <si>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</si>
  <si>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</si>
  <si>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</si>
  <si>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</si>
  <si>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</si>
  <si>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</si>
  <si>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</si>
  <si>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</si>
  <si>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</si>
  <si>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</si>
  <si>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</si>
  <si>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</si>
  <si>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</si>
  <si>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</si>
  <si>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</si>
  <si>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</si>
  <si>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</si>
  <si>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</si>
  <si>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</si>
  <si>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</si>
  <si>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</si>
  <si>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</si>
  <si>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</si>
  <si>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</si>
  <si>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</si>
  <si>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</si>
  <si>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</si>
  <si>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</si>
  <si>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</si>
  <si>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</si>
  <si>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</si>
  <si>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</si>
  <si>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</si>
  <si>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</si>
  <si>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</si>
  <si>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</si>
  <si>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</si>
  <si>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</si>
  <si>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</si>
  <si>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</si>
  <si>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</si>
  <si>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</si>
  <si>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</si>
  <si>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</si>
  <si>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</si>
  <si>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</si>
  <si>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</si>
  <si>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</si>
  <si>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</si>
  <si>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</si>
  <si>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</si>
  <si>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</si>
  <si>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</si>
  <si>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</si>
  <si>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</si>
  <si>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</si>
  <si>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</si>
  <si>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</si>
  <si>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</si>
  <si>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</si>
  <si>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</si>
  <si>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</si>
  <si>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</si>
  <si>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</si>
  <si>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</si>
  <si>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</si>
  <si>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</si>
  <si>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</si>
  <si>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</si>
  <si>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</si>
  <si>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</si>
  <si>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</si>
  <si>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</si>
  <si>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</si>
  <si>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</si>
  <si>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</si>
  <si>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</si>
  <si>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</si>
  <si>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</si>
  <si>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</si>
  <si>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</si>
  <si>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</si>
  <si>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</si>
  <si>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</si>
  <si>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</si>
  <si>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</si>
  <si>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</si>
  <si>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</si>
  <si>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</si>
  <si>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</si>
  <si>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</si>
  <si>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</si>
  <si>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</si>
  <si>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</si>
  <si>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</si>
  <si>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</si>
  <si>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</si>
  <si>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</si>
  <si>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</si>
  <si>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</si>
  <si>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</si>
  <si>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</si>
  <si>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</si>
  <si>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</si>
  <si>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</si>
  <si>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</si>
  <si>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</si>
  <si>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</si>
  <si>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</si>
  <si>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</si>
  <si>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</si>
  <si>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</si>
  <si>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</si>
  <si>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</si>
  <si>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</si>
  <si>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</si>
  <si>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</si>
  <si>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</si>
  <si>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</si>
  <si>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</si>
  <si>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</si>
  <si>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</si>
  <si>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</si>
  <si>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</si>
  <si>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</si>
  <si>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</si>
  <si>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</si>
  <si>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</si>
  <si>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</si>
  <si>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</si>
  <si>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</si>
  <si>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</si>
  <si>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</si>
  <si>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</si>
  <si>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</si>
  <si>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</si>
  <si>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</si>
  <si>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</si>
  <si>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</si>
  <si>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</si>
  <si>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</si>
  <si>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</si>
  <si>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</si>
  <si>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</si>
  <si>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</si>
  <si>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</si>
  <si>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</si>
  <si>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</si>
  <si>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</si>
  <si>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</si>
  <si>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</si>
  <si>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</si>
  <si>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</si>
  <si>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</si>
  <si>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</si>
  <si>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</si>
  <si>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</si>
  <si>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</si>
  <si>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</si>
  <si>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</si>
  <si>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</si>
  <si>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</si>
  <si>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</si>
  <si>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</si>
  <si>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</si>
  <si>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</si>
  <si>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</si>
  <si>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</si>
  <si>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</si>
  <si>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</si>
  <si>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</si>
  <si>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</si>
  <si>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</si>
  <si>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</si>
  <si>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</si>
  <si>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</si>
  <si>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</si>
  <si>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</si>
  <si>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</si>
  <si>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</si>
  <si>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</si>
  <si>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</si>
  <si>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</si>
  <si>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</si>
  <si>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</si>
  <si>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</si>
  <si>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</si>
  <si>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</si>
  <si>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</si>
  <si>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</si>
  <si>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</si>
  <si>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</si>
  <si>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</si>
  <si>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</si>
  <si>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</si>
  <si>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</si>
  <si>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</si>
  <si>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</si>
  <si>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</si>
  <si>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</si>
  <si>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</si>
  <si>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</si>
  <si>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</si>
  <si>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</si>
  <si>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</si>
  <si>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</si>
  <si>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</si>
  <si>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</si>
  <si>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</si>
  <si>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</si>
  <si>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</si>
  <si>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</si>
  <si>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</si>
  <si>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</si>
  <si>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</si>
  <si>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</si>
  <si>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</si>
  <si>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</si>
  <si>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</si>
  <si>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</si>
  <si>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</si>
  <si>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</si>
  <si>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</si>
  <si>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</si>
  <si>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</si>
  <si>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</si>
  <si>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</si>
  <si>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</si>
  <si>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</si>
  <si>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</si>
  <si>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</si>
  <si>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</si>
  <si>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</si>
  <si>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</si>
  <si>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</si>
  <si>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</si>
  <si>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</si>
  <si>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</si>
  <si>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</si>
  <si>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</si>
  <si>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</si>
  <si>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</si>
  <si>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</si>
  <si>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</si>
  <si>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</si>
  <si>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</si>
  <si>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</si>
  <si>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</si>
  <si>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</si>
  <si>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</si>
  <si>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</si>
  <si>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</si>
  <si>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</si>
  <si>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</si>
  <si>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</si>
  <si>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</si>
  <si>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</si>
  <si>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</si>
  <si>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</si>
  <si>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</si>
  <si>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</si>
  <si>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</si>
  <si>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</si>
  <si>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</si>
  <si>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</si>
  <si>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</si>
  <si>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</si>
  <si>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</si>
  <si>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</si>
  <si>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</si>
  <si>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</si>
  <si>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</si>
  <si>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</si>
  <si>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</si>
  <si>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</si>
  <si>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</si>
  <si>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</si>
  <si>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</si>
  <si>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</si>
  <si>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</si>
  <si>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</si>
  <si>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</si>
  <si>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</si>
  <si>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</si>
  <si>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</si>
  <si>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</si>
  <si>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</si>
  <si>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</si>
  <si>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</si>
  <si>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</si>
  <si>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</si>
  <si>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</si>
  <si>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</si>
  <si>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</si>
  <si>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</si>
  <si>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</si>
  <si>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</si>
  <si>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</si>
  <si>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</si>
  <si>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</si>
  <si>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</si>
  <si>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</si>
  <si>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</si>
  <si>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</si>
  <si>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</si>
  <si>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</si>
  <si>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</si>
  <si>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</si>
  <si>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</si>
  <si>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</si>
  <si>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</si>
  <si>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</si>
  <si>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</si>
  <si>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</si>
  <si>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</si>
  <si>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</si>
  <si>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</si>
  <si>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</si>
  <si>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</si>
  <si>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</si>
  <si>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</si>
  <si>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</si>
  <si>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</si>
  <si>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</si>
  <si>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</si>
  <si>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</si>
  <si>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</si>
  <si>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</si>
  <si>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</si>
  <si>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</si>
  <si>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</si>
  <si>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</si>
  <si>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</si>
  <si>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</si>
  <si>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</si>
  <si>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</si>
  <si>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</si>
  <si>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</si>
  <si>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</si>
  <si>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</si>
  <si>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</si>
  <si>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</si>
  <si>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</si>
  <si>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</si>
  <si>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</si>
  <si>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</si>
  <si>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</si>
  <si>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</si>
  <si>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</si>
  <si>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</si>
  <si>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</si>
  <si>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</si>
  <si>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</si>
  <si>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</si>
  <si>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</si>
  <si>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</si>
  <si>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</si>
  <si>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</si>
  <si>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</si>
  <si>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</si>
  <si>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</si>
  <si>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</si>
  <si>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</si>
  <si>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</si>
  <si>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</si>
  <si>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</si>
  <si>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</si>
  <si>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</si>
  <si>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</si>
  <si>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</si>
  <si>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</si>
  <si>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</si>
  <si>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</si>
  <si>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</si>
  <si>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</si>
  <si>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</si>
  <si>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</si>
  <si>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</si>
  <si>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</si>
  <si>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</si>
  <si>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</si>
  <si>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</si>
  <si>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</si>
  <si>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</si>
  <si>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</si>
  <si>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</si>
  <si>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</si>
  <si>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</si>
  <si>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</si>
  <si>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</si>
  <si>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</si>
  <si>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</si>
  <si>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</si>
  <si>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</si>
  <si>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</si>
  <si>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</si>
  <si>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</si>
  <si>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</si>
  <si>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</si>
  <si>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</si>
  <si>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</si>
  <si>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</si>
  <si>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</si>
  <si>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</si>
  <si>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</si>
  <si>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</si>
  <si>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</si>
  <si>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</si>
  <si>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</si>
  <si>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</si>
  <si>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</si>
  <si>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</si>
  <si>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</si>
  <si>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</si>
  <si>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</si>
  <si>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</si>
  <si>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</si>
  <si>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</si>
  <si>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</si>
  <si>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</si>
  <si>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</si>
  <si>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</si>
  <si>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</si>
  <si>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</si>
  <si>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</si>
  <si>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</si>
  <si>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</si>
  <si>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</si>
  <si>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</si>
  <si>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</si>
  <si>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</si>
  <si>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</si>
  <si>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</si>
  <si>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</si>
  <si>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</si>
  <si>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</si>
  <si>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</si>
  <si>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</si>
  <si>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</si>
  <si>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</si>
  <si>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</si>
  <si>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</si>
  <si>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</si>
  <si>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</si>
  <si>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</si>
  <si>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</si>
  <si>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</si>
  <si>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</si>
  <si>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</si>
  <si>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</si>
  <si>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</si>
  <si>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</si>
  <si>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</si>
  <si>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</si>
  <si>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</si>
  <si>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</si>
  <si>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</si>
  <si>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</si>
  <si>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</si>
  <si>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</si>
  <si>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</si>
  <si>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</si>
  <si>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</si>
  <si>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</si>
  <si>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</si>
  <si>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</si>
  <si>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</si>
  <si>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</si>
  <si>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</si>
  <si>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</si>
  <si>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</si>
  <si>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</si>
  <si>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</si>
  <si>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</si>
  <si>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</si>
  <si>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</si>
  <si>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</si>
  <si>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</si>
  <si>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</si>
  <si>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</si>
  <si>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</si>
  <si>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</si>
  <si>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</si>
  <si>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</si>
  <si>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</si>
  <si>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</si>
  <si>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</si>
  <si>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</si>
  <si>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</si>
  <si>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</si>
  <si>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</si>
  <si>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</si>
  <si>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</si>
  <si>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</si>
  <si>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</si>
  <si>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</si>
  <si>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</si>
  <si>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</si>
  <si>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</si>
  <si>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</si>
  <si>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</si>
  <si>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</si>
  <si>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</si>
  <si>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</si>
  <si>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</si>
  <si>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</si>
  <si>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</si>
  <si>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</si>
  <si>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</si>
  <si>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</si>
  <si>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</si>
  <si>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</si>
  <si>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</si>
  <si>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</si>
  <si>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</si>
  <si>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</si>
  <si>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</si>
  <si>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</si>
  <si>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</si>
  <si>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</si>
  <si>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</si>
  <si>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</si>
  <si>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</si>
  <si>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</si>
  <si>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</si>
  <si>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</si>
  <si>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</si>
  <si>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</si>
  <si>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</si>
  <si>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</si>
  <si>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</si>
  <si>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</si>
  <si>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</si>
  <si>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</si>
  <si>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</si>
  <si>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</si>
  <si>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</si>
  <si>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</si>
  <si>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</si>
  <si>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</si>
  <si>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</si>
  <si>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</si>
  <si>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</si>
  <si>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</si>
  <si>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</si>
  <si>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</si>
  <si>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</si>
  <si>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</si>
  <si>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</si>
  <si>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</si>
  <si>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</si>
  <si>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</si>
  <si>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</si>
  <si>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</si>
  <si>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</si>
  <si>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</si>
  <si>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</si>
  <si>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</si>
  <si>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</si>
  <si>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</si>
  <si>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</si>
  <si>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</si>
  <si>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</si>
  <si>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</si>
  <si>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</si>
  <si>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</si>
  <si>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</si>
  <si>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</si>
  <si>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</si>
  <si>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</si>
  <si>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</si>
  <si>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</si>
  <si>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</si>
  <si>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</si>
  <si>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</si>
  <si>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</si>
  <si>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</si>
  <si>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</si>
  <si>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</si>
  <si>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</si>
  <si>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</si>
  <si>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</si>
  <si>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</si>
  <si>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</si>
  <si>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</si>
  <si>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</si>
  <si>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</si>
  <si>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</si>
  <si>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</si>
  <si>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</si>
  <si>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</si>
  <si>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</si>
  <si>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</si>
  <si>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</si>
  <si>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</si>
  <si>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</si>
  <si>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</si>
  <si>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</si>
  <si>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</si>
  <si>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</si>
  <si>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</si>
  <si>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</si>
  <si>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</si>
  <si>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</si>
  <si>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</si>
  <si>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</si>
  <si>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</si>
  <si>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</si>
  <si>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</si>
  <si>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</si>
  <si>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</si>
  <si>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</si>
  <si>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</si>
  <si>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</si>
  <si>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</si>
  <si>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</si>
  <si>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</si>
  <si>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</si>
  <si>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</si>
  <si>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</si>
  <si>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</si>
  <si>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</si>
  <si>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</si>
  <si>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</si>
  <si>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</si>
  <si>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</si>
  <si>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</si>
  <si>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</si>
  <si>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</si>
  <si>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</si>
  <si>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</si>
  <si>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</si>
  <si>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</si>
  <si>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</si>
  <si>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</si>
  <si>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</si>
  <si>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</si>
  <si>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</si>
  <si>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</si>
  <si>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</si>
  <si>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</si>
  <si>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</si>
  <si>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</si>
  <si>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</si>
  <si>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</si>
  <si>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</si>
  <si>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</si>
  <si>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</si>
  <si>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</si>
  <si>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</si>
  <si>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</si>
  <si>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</si>
  <si>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</si>
  <si>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</si>
  <si>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</si>
  <si>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</si>
  <si>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</si>
  <si>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</si>
  <si>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</si>
  <si>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</si>
  <si>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</si>
  <si>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</si>
  <si>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</si>
  <si>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</si>
  <si>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</si>
  <si>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</si>
  <si>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</si>
  <si>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</si>
  <si>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</si>
  <si>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</si>
  <si>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</si>
  <si>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</si>
  <si>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</si>
  <si>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</si>
  <si>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</si>
  <si>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</si>
  <si>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</si>
  <si>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</si>
  <si>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</si>
  <si>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</si>
  <si>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</si>
  <si>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</si>
  <si>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</si>
  <si>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</si>
  <si>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</si>
  <si>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</si>
  <si>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</si>
  <si>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</si>
  <si>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</si>
  <si>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</si>
  <si>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</si>
  <si>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</si>
  <si>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</si>
  <si>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</si>
  <si>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</si>
  <si>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</si>
  <si>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</si>
  <si>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</si>
  <si>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</si>
  <si>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</si>
  <si>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</si>
  <si>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</si>
  <si>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</si>
  <si>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</si>
  <si>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</si>
  <si>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</si>
  <si>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</si>
  <si>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</si>
  <si>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</si>
  <si>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</si>
  <si>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</si>
  <si>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</si>
  <si>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</si>
  <si>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</si>
  <si>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</si>
  <si>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</si>
  <si>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</si>
  <si>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</si>
  <si>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</si>
  <si>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</si>
  <si>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</si>
  <si>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</si>
  <si>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</si>
  <si>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</si>
  <si>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</si>
  <si>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</si>
  <si>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</si>
  <si>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</si>
  <si>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</si>
  <si>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</si>
  <si>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</si>
  <si>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</si>
  <si>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</si>
  <si>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</si>
  <si>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</si>
  <si>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</si>
  <si>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</si>
  <si>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</si>
  <si>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</si>
  <si>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</si>
  <si>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</si>
  <si>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</si>
  <si>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</si>
  <si>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</si>
  <si>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</si>
  <si>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</si>
  <si>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</si>
  <si>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</si>
  <si>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</si>
  <si>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</si>
  <si>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</si>
  <si>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</si>
  <si>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</si>
  <si>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</si>
  <si>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</si>
  <si>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</si>
  <si>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</si>
  <si>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</si>
  <si>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</si>
  <si>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</si>
  <si>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</si>
  <si>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</si>
  <si>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</si>
  <si>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</si>
  <si>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</si>
  <si>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</si>
  <si>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</si>
  <si>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</si>
  <si>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</si>
  <si>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</si>
  <si>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</si>
  <si>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</si>
  <si>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</si>
  <si>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</si>
  <si>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</si>
  <si>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</si>
  <si>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</si>
  <si>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</si>
  <si>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</si>
  <si>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</si>
  <si>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</si>
  <si>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</si>
  <si>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</si>
  <si>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</si>
  <si>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</si>
  <si>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</si>
  <si>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</si>
  <si>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</si>
  <si>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</si>
  <si>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</si>
  <si>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</si>
  <si>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</si>
  <si>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</si>
  <si>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</si>
  <si>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</si>
  <si>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</si>
  <si>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</si>
  <si>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</si>
  <si>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</si>
  <si>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</si>
  <si>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</si>
  <si>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</si>
  <si>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</si>
  <si>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</si>
  <si>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</si>
  <si>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</si>
  <si>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</si>
  <si>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</si>
  <si>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</si>
  <si>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</si>
  <si>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</si>
  <si>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</si>
  <si>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</si>
  <si>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</si>
  <si>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</si>
  <si>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</si>
  <si>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</si>
  <si>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</si>
  <si>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</si>
  <si>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</si>
  <si>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</si>
  <si>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</si>
  <si>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</si>
  <si>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</si>
  <si>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</si>
  <si>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</si>
  <si>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</si>
  <si>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</si>
  <si>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</si>
  <si>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</si>
  <si>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</si>
  <si>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</si>
  <si>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</si>
  <si>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</si>
  <si>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</si>
  <si>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</si>
  <si>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</si>
  <si>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</si>
  <si>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</si>
  <si>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</si>
  <si>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</si>
  <si>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</si>
  <si>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</si>
  <si>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</si>
  <si>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</si>
  <si>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</si>
  <si>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</si>
  <si>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</si>
  <si>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</si>
  <si>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</si>
  <si>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</si>
  <si>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</si>
  <si>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</si>
  <si>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</si>
  <si>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</si>
  <si>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</si>
  <si>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</si>
  <si>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</si>
  <si>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</si>
  <si>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</si>
  <si>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</si>
  <si>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</si>
  <si>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</si>
  <si>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</si>
  <si>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</si>
  <si>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</si>
  <si>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</si>
  <si>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</si>
  <si>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</si>
  <si>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</si>
  <si>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</si>
  <si>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</si>
  <si>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</si>
  <si>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</si>
  <si>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</si>
  <si>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</si>
  <si>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</si>
  <si>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</si>
  <si>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</si>
  <si>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</si>
  <si>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</si>
  <si>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</si>
  <si>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</si>
  <si>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</si>
  <si>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</si>
  <si>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</si>
  <si>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</si>
  <si>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</si>
  <si>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</si>
  <si>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</si>
  <si>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</si>
  <si>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</si>
  <si>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</si>
  <si>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</si>
  <si>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</si>
  <si>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</si>
  <si>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</si>
  <si>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</si>
  <si>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</si>
  <si>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</si>
  <si>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</si>
  <si>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</si>
  <si>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</si>
  <si>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</si>
  <si>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</si>
  <si>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</si>
  <si>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</si>
  <si>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</si>
  <si>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</si>
  <si>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</si>
  <si>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</si>
  <si>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</si>
  <si>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</si>
  <si>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</si>
  <si>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</si>
  <si>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</si>
  <si>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</si>
  <si>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</si>
  <si>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</si>
  <si>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</si>
  <si>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</si>
  <si>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</si>
  <si>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</si>
  <si>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</si>
  <si>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</si>
  <si>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</si>
  <si>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</si>
  <si>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</si>
  <si>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</si>
  <si>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</si>
  <si>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</si>
  <si>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</si>
  <si>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</si>
  <si>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</si>
  <si>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</si>
  <si>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</si>
  <si>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</si>
  <si>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</si>
  <si>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</si>
  <si>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</si>
  <si>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</si>
  <si>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</si>
  <si>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</si>
  <si>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</si>
  <si>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</si>
  <si>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</si>
  <si>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</si>
  <si>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</si>
  <si>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</si>
  <si>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</si>
  <si>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</si>
  <si>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</si>
  <si>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</si>
  <si>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</si>
  <si>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</si>
  <si>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</si>
  <si>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</si>
  <si>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</si>
  <si>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</si>
  <si>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</si>
  <si>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</si>
  <si>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</si>
  <si>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</si>
  <si>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</si>
  <si>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</si>
  <si>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</si>
  <si>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</si>
  <si>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</si>
  <si>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</si>
  <si>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</si>
  <si>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</si>
  <si>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</si>
  <si>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</si>
  <si>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</si>
  <si>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</si>
  <si>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</si>
  <si>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</si>
  <si>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</si>
  <si>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</si>
  <si>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</si>
  <si>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</si>
  <si>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</si>
  <si>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</si>
  <si>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</si>
  <si>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</si>
  <si>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</si>
  <si>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</si>
  <si>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</si>
  <si>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</si>
  <si>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</si>
  <si>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</si>
  <si>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</si>
  <si>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</si>
  <si>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</si>
  <si>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</si>
  <si>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</si>
  <si>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</si>
  <si>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</si>
  <si>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</si>
  <si>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</si>
  <si>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</si>
  <si>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</si>
  <si>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</si>
  <si>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</si>
  <si>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</si>
  <si>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</si>
  <si>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</si>
  <si>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</si>
  <si>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</si>
  <si>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</si>
  <si>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</si>
  <si>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</si>
  <si>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</si>
  <si>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</si>
  <si>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</si>
  <si>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</si>
  <si>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</si>
  <si>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</si>
  <si>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</si>
  <si>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</si>
  <si>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</si>
  <si>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</si>
  <si>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</si>
  <si>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</si>
  <si>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</si>
  <si>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</si>
  <si>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</si>
  <si>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</si>
  <si>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</si>
  <si>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</si>
  <si>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</si>
  <si>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</si>
  <si>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</si>
  <si>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</si>
  <si>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</si>
  <si>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</si>
  <si>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</si>
  <si>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</si>
  <si>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</si>
  <si>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</si>
  <si>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</si>
  <si>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</si>
  <si>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</si>
  <si>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</si>
  <si>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</si>
  <si>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</si>
  <si>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</si>
  <si>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</si>
  <si>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</si>
  <si>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</si>
  <si>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</si>
  <si>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</si>
  <si>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</si>
  <si>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</si>
  <si>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</si>
  <si>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</si>
  <si>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</si>
  <si>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</si>
  <si>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</si>
  <si>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</si>
  <si>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</si>
  <si>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</si>
  <si>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</si>
  <si>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</si>
  <si>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</si>
  <si>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</si>
  <si>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</si>
  <si>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</si>
  <si>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</si>
  <si>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</si>
  <si>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</si>
  <si>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</si>
  <si>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</si>
  <si>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</si>
  <si>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</si>
  <si>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</si>
  <si>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</si>
  <si>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</si>
  <si>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</si>
  <si>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</si>
  <si>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</si>
  <si>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</si>
  <si>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</si>
  <si>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</si>
  <si>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</si>
  <si>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</si>
  <si>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</si>
  <si>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</si>
  <si>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</si>
  <si>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</si>
  <si>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</si>
  <si>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</si>
  <si>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</si>
  <si>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</si>
  <si>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</si>
  <si>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</si>
  <si>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</si>
  <si>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</si>
  <si>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</si>
  <si>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</si>
  <si>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</si>
  <si>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</si>
  <si>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</si>
  <si>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</si>
  <si>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</si>
  <si>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</si>
  <si>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</si>
  <si>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</si>
  <si>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</si>
  <si>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</si>
  <si>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</si>
  <si>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</si>
  <si>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</si>
  <si>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</si>
  <si>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</si>
  <si>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</si>
  <si>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</si>
  <si>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</si>
  <si>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</si>
  <si>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</si>
  <si>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</si>
  <si>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</si>
  <si>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</si>
  <si>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</si>
  <si>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</si>
  <si>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</si>
  <si>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</si>
  <si>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</si>
  <si>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</si>
  <si>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</si>
  <si>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</si>
  <si>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</si>
  <si>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</si>
  <si>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</si>
  <si>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</si>
  <si>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</si>
  <si>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</si>
  <si>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</si>
  <si>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</si>
  <si>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</si>
  <si>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</si>
  <si>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</si>
  <si>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</si>
  <si>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</si>
  <si>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</si>
  <si>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</si>
  <si>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</si>
  <si>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</si>
  <si>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</si>
  <si>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</si>
  <si>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</si>
  <si>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</si>
  <si>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</si>
  <si>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</si>
  <si>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</si>
  <si>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</si>
  <si>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</si>
  <si>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</si>
  <si>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</si>
  <si>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</si>
  <si>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</si>
  <si>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</si>
  <si>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</si>
  <si>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</si>
  <si>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</si>
  <si>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</si>
  <si>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</si>
  <si>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</si>
  <si>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</si>
  <si>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</si>
  <si>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</si>
  <si>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</si>
  <si>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</si>
  <si>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</si>
  <si>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</si>
  <si>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</si>
  <si>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</si>
  <si>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</si>
  <si>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</si>
  <si>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</si>
  <si>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</si>
  <si>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</si>
  <si>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</si>
  <si>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</si>
  <si>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</si>
  <si>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</si>
  <si>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</si>
  <si>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</si>
  <si>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</si>
  <si>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</si>
  <si>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</si>
  <si>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</si>
  <si>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</si>
  <si>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</si>
  <si>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</si>
  <si>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</si>
  <si>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</si>
  <si>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</si>
  <si>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</si>
  <si>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</si>
  <si>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</si>
  <si>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</si>
  <si>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</si>
  <si>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</si>
  <si>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</si>
  <si>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</si>
  <si>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</si>
  <si>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</si>
  <si>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</si>
  <si>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</si>
  <si>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</si>
  <si>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</si>
  <si>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</si>
  <si>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</si>
  <si>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</si>
  <si>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</si>
  <si>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</si>
  <si>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</si>
  <si>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</si>
  <si>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</si>
  <si>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</si>
  <si>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</si>
  <si>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</si>
  <si>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</si>
  <si>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</si>
  <si>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</si>
  <si>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</si>
  <si>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</si>
  <si>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</si>
  <si>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</si>
  <si>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</si>
  <si>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</si>
  <si>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</si>
  <si>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</si>
  <si>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</si>
  <si>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</si>
  <si>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</si>
  <si>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</si>
  <si>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</si>
  <si>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</si>
  <si>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</si>
  <si>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</si>
  <si>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</si>
  <si>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</si>
  <si>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</si>
  <si>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</si>
  <si>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</si>
  <si>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</si>
  <si>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</si>
  <si>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</si>
  <si>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</si>
  <si>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</si>
  <si>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</si>
  <si>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</si>
  <si>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</si>
  <si>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</si>
  <si>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</si>
  <si>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</si>
  <si>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</si>
  <si>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</si>
  <si>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</si>
  <si>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</si>
  <si>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</si>
  <si>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</si>
  <si>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</si>
  <si>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</si>
  <si>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</si>
  <si>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</si>
  <si>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</si>
  <si>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</si>
  <si>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</si>
  <si>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</si>
  <si>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</si>
  <si>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</si>
  <si>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</si>
  <si>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</si>
  <si>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</si>
  <si>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</si>
  <si>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</si>
  <si>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</si>
  <si>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</si>
  <si>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</si>
  <si>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</si>
  <si>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</si>
  <si>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</si>
  <si>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</si>
  <si>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</si>
  <si>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</si>
  <si>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</si>
  <si>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</si>
  <si>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</si>
  <si>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</si>
  <si>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</si>
  <si>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</si>
  <si>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</si>
  <si>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</si>
  <si>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</si>
  <si>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</si>
  <si>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</si>
  <si>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</si>
  <si>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</si>
  <si>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</si>
  <si>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</si>
  <si>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</si>
  <si>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</si>
  <si>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</si>
  <si>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</si>
  <si>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</si>
  <si>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</si>
  <si>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</si>
  <si>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</si>
  <si>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</si>
  <si>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</si>
  <si>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</si>
  <si>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</si>
  <si>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</si>
  <si>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</si>
  <si>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</si>
  <si>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</si>
  <si>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</si>
  <si>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</si>
  <si>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</si>
  <si>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</si>
  <si>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</si>
  <si>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</si>
  <si>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</si>
  <si>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</si>
  <si>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</si>
  <si>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</si>
  <si>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</si>
  <si>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</si>
  <si>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</si>
  <si>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</si>
  <si>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</si>
  <si>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</si>
  <si>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</si>
  <si>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</si>
  <si>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</si>
  <si>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</si>
  <si>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</si>
  <si>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</si>
  <si>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</si>
  <si>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</si>
  <si>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</si>
  <si>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</si>
  <si>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</si>
  <si>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</si>
  <si>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</si>
  <si>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</si>
  <si>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</si>
  <si>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</si>
  <si>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</si>
  <si>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</si>
  <si>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</si>
  <si>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</si>
  <si>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</si>
  <si>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</si>
  <si>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</si>
  <si>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</si>
  <si>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</si>
  <si>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</si>
  <si>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</si>
  <si>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</si>
  <si>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</si>
  <si>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</si>
  <si>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</si>
  <si>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</si>
  <si>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</si>
  <si>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</si>
  <si>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</si>
  <si>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</si>
  <si>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</si>
  <si>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</si>
  <si>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</si>
  <si>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</si>
  <si>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</si>
  <si>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</si>
  <si>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</si>
  <si>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</si>
  <si>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</si>
  <si>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</si>
  <si>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</si>
  <si>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</si>
  <si>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</si>
  <si>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</si>
  <si>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</si>
  <si>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</si>
  <si>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</si>
  <si>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</si>
  <si>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</si>
  <si>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</si>
  <si>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</si>
  <si>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</si>
  <si>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</si>
  <si>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</si>
  <si>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</si>
  <si>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</si>
  <si>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</si>
  <si>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</si>
  <si>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</si>
  <si>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</si>
  <si>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</si>
  <si>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</si>
  <si>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</si>
  <si>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</si>
  <si>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</si>
  <si>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</si>
  <si>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</si>
  <si>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</si>
  <si>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</si>
  <si>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</si>
  <si>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</si>
  <si>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</si>
  <si>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</si>
  <si>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</si>
  <si>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</si>
  <si>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</si>
  <si>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</si>
  <si>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</si>
  <si>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</si>
  <si>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</si>
  <si>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</si>
  <si>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</si>
  <si>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</si>
  <si>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</si>
  <si>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</si>
  <si>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</si>
  <si>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</si>
  <si>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</si>
  <si>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</si>
  <si>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</si>
  <si>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</si>
  <si>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</si>
  <si>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</si>
  <si>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</si>
  <si>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</si>
  <si>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</si>
  <si>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</si>
  <si>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</si>
  <si>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</si>
  <si>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</si>
  <si>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</si>
  <si>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</si>
  <si>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</si>
  <si>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</si>
  <si>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</si>
  <si>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</si>
  <si>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</si>
  <si>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</si>
  <si>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</si>
  <si>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</si>
  <si>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</si>
  <si>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</si>
  <si>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</si>
  <si>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</si>
  <si>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</si>
  <si>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</si>
  <si>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</si>
  <si>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</si>
  <si>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</si>
  <si>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</si>
  <si>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</si>
  <si>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</si>
  <si>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</si>
  <si>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</si>
  <si>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</si>
  <si>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</si>
  <si>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</si>
  <si>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</si>
  <si>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</si>
  <si>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</si>
  <si>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</si>
  <si>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</si>
  <si>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</si>
  <si>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</si>
  <si>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</si>
  <si>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</si>
  <si>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</si>
  <si>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</si>
  <si>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</si>
  <si>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</si>
  <si>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</si>
  <si>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</si>
  <si>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</si>
  <si>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</si>
  <si>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</si>
  <si>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</si>
  <si>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</si>
  <si>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</si>
  <si>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</si>
  <si>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</si>
  <si>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</si>
  <si>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</si>
  <si>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</si>
  <si>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</si>
  <si>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</si>
  <si>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</si>
  <si>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</si>
  <si>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</si>
  <si>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</si>
  <si>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</si>
  <si>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</si>
  <si>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</si>
  <si>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</si>
  <si>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</si>
  <si>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</si>
  <si>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</si>
  <si>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</si>
  <si>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</si>
  <si>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</si>
  <si>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</si>
  <si>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</si>
  <si>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</si>
  <si>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</si>
  <si>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</si>
  <si>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</si>
  <si>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</si>
  <si>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</si>
  <si>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</si>
  <si>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</si>
  <si>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</si>
  <si>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</si>
  <si>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</si>
  <si>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</si>
  <si>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</si>
  <si>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</si>
  <si>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</si>
  <si>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</si>
  <si>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</si>
  <si>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</si>
  <si>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</si>
  <si>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</si>
  <si>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</si>
  <si>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</si>
  <si>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</si>
  <si>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</si>
  <si>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</si>
  <si>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</si>
  <si>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</si>
  <si>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</si>
  <si>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</si>
  <si>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</si>
  <si>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</si>
  <si>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</si>
  <si>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</si>
  <si>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</si>
  <si>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</si>
  <si>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</si>
  <si>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</si>
  <si>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</si>
  <si>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</si>
  <si>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</si>
  <si>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</si>
  <si>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</si>
  <si>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</si>
  <si>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</si>
  <si>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</si>
  <si>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</si>
  <si>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</si>
  <si>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</si>
  <si>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</si>
  <si>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</si>
  <si>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</si>
  <si>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</si>
  <si>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</si>
  <si>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</si>
  <si>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</si>
  <si>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</si>
  <si>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</si>
  <si>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</si>
  <si>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</si>
  <si>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</si>
  <si>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</si>
  <si>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</si>
  <si>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</si>
  <si>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</si>
  <si>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</si>
  <si>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</si>
  <si>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</si>
  <si>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</si>
  <si>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</si>
  <si>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</si>
  <si>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</si>
  <si>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</si>
  <si>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</si>
  <si>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</si>
  <si>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</si>
  <si>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</si>
  <si>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</si>
  <si>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</si>
  <si>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</si>
  <si>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</si>
  <si>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</si>
  <si>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</si>
  <si>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</si>
  <si>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</si>
  <si>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</si>
  <si>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</si>
  <si>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</si>
  <si>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</si>
  <si>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</si>
  <si>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</si>
  <si>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</si>
  <si>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</si>
  <si>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</si>
  <si>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</si>
  <si>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</si>
  <si>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</si>
  <si>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</si>
  <si>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</si>
  <si>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</si>
  <si>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</si>
  <si>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</si>
  <si>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</si>
  <si>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</si>
  <si>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</si>
  <si>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</si>
  <si>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</si>
  <si>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</si>
  <si>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</si>
  <si>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</si>
  <si>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</si>
  <si>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</si>
  <si>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</si>
  <si>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</si>
  <si>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</si>
  <si>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</si>
  <si>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</si>
  <si>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</si>
  <si>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</si>
  <si>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</si>
  <si>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</si>
  <si>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</si>
  <si>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</si>
  <si>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</si>
  <si>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</si>
  <si>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</si>
  <si>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</si>
  <si>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</si>
  <si>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</si>
  <si>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</si>
  <si>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</si>
  <si>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</si>
  <si>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</si>
  <si>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</si>
  <si>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</si>
  <si>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</si>
  <si>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</si>
  <si>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</si>
  <si>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</si>
  <si>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</si>
  <si>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</si>
  <si>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</si>
  <si>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</si>
  <si>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</si>
  <si>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</si>
  <si>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</si>
  <si>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</si>
  <si>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</si>
  <si>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</si>
  <si>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</si>
  <si>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</si>
  <si>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</si>
  <si>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</si>
  <si>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</si>
  <si>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</si>
  <si>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</si>
  <si>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</si>
  <si>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</si>
  <si>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</si>
  <si>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</si>
  <si>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</si>
  <si>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</si>
  <si>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</si>
  <si>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</si>
  <si>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</si>
  <si>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</si>
  <si>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</si>
  <si>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</si>
  <si>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</si>
  <si>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</si>
  <si>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</si>
  <si>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</si>
  <si>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</si>
  <si>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</si>
  <si>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</si>
  <si>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</si>
  <si>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</si>
  <si>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</si>
  <si>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</si>
  <si>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</si>
  <si>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</si>
  <si>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</si>
  <si>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</si>
  <si>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</si>
  <si>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</si>
  <si>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</si>
  <si>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</si>
  <si>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</si>
  <si>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</si>
  <si>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</si>
  <si>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</si>
  <si>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</si>
  <si>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</si>
  <si>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</si>
  <si>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</si>
  <si>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</si>
  <si>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</si>
  <si>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</si>
  <si>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</si>
  <si>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</si>
  <si>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</si>
  <si>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</si>
  <si>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</si>
  <si>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</si>
  <si>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</si>
  <si>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</si>
  <si>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</si>
  <si>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</si>
  <si>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</si>
  <si>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</si>
  <si>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</si>
  <si>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</si>
  <si>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</si>
  <si>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</si>
  <si>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</si>
  <si>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</si>
  <si>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</si>
  <si>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</si>
  <si>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</si>
  <si>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</si>
  <si>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</si>
  <si>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</si>
  <si>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</si>
  <si>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</si>
  <si>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</si>
  <si>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</si>
  <si>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</si>
  <si>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</si>
  <si>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</si>
  <si>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</si>
  <si>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</si>
  <si>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</si>
  <si>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</si>
  <si>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</si>
  <si>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</si>
  <si>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</si>
  <si>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</si>
  <si>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</si>
  <si>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</si>
  <si>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</si>
  <si>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</si>
  <si>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</si>
  <si>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</si>
  <si>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</si>
  <si>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</si>
  <si>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</si>
  <si>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</si>
  <si>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</si>
  <si>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</si>
  <si>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</si>
  <si>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</si>
  <si>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</si>
  <si>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</si>
  <si>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</si>
  <si>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</si>
  <si>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</si>
  <si>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</si>
  <si>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</si>
  <si>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</si>
  <si>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</si>
  <si>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</si>
  <si>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</si>
  <si>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</si>
  <si>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</si>
  <si>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</si>
  <si>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</si>
  <si>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</si>
  <si>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</si>
  <si>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</si>
  <si>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</si>
  <si>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</si>
  <si>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</si>
  <si>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</si>
  <si>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</si>
  <si>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</si>
  <si>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</si>
  <si>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</si>
  <si>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</si>
  <si>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</si>
  <si>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</si>
  <si>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</si>
  <si>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</si>
  <si>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</si>
  <si>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</si>
  <si>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</si>
  <si>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</si>
  <si>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</si>
  <si>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</si>
  <si>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</si>
  <si>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</si>
  <si>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</si>
  <si>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</si>
  <si>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</si>
  <si>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</si>
  <si>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</si>
  <si>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</si>
  <si>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</si>
  <si>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</si>
  <si>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</si>
  <si>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</si>
  <si>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</si>
  <si>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</si>
  <si>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</si>
  <si>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</si>
  <si>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</si>
  <si>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</si>
  <si>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</si>
  <si>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</si>
  <si>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</si>
  <si>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</si>
  <si>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</si>
  <si>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</si>
  <si>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</si>
  <si>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</si>
  <si>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</si>
  <si>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</si>
  <si>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</si>
  <si>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</si>
  <si>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</si>
  <si>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</si>
  <si>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</si>
  <si>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</si>
  <si>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</si>
  <si>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</si>
  <si>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</si>
  <si>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</si>
  <si>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</si>
  <si>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</si>
  <si>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</si>
  <si>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</si>
  <si>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</si>
  <si>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</si>
  <si>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</si>
  <si>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</si>
  <si>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</si>
  <si>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</si>
  <si>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</si>
  <si>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</si>
  <si>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</si>
  <si>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</si>
  <si>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</si>
  <si>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</si>
  <si>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</si>
  <si>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</si>
  <si>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</si>
  <si>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</si>
  <si>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</si>
  <si>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</si>
  <si>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</si>
  <si>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</si>
  <si>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</si>
  <si>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</si>
  <si>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</si>
  <si>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</si>
  <si>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</si>
  <si>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</si>
  <si>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</si>
  <si>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</si>
  <si>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</si>
  <si>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</si>
  <si>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</si>
  <si>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</si>
  <si>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</si>
  <si>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</si>
  <si>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</si>
  <si>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</si>
  <si>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</si>
  <si>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</si>
  <si>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</si>
  <si>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</si>
  <si>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</si>
  <si>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</si>
  <si>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</si>
  <si>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</si>
  <si>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</si>
  <si>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</si>
  <si>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</si>
  <si>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</si>
  <si>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</si>
  <si>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</si>
  <si>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</si>
  <si>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</si>
  <si>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</si>
  <si>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</si>
  <si>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</si>
  <si>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</si>
  <si>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</si>
  <si>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</si>
  <si>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</si>
  <si>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</si>
  <si>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</si>
  <si>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</si>
  <si>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</si>
  <si>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</si>
  <si>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</si>
  <si>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</si>
  <si>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</si>
  <si>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</si>
  <si>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</si>
  <si>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</si>
  <si>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</si>
  <si>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</si>
  <si>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</si>
  <si>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</si>
  <si>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</si>
  <si>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</si>
  <si>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</si>
  <si>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</si>
  <si>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</si>
  <si>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</si>
  <si>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</si>
  <si>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</si>
  <si>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</si>
  <si>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</si>
  <si>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</si>
  <si>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</si>
  <si>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</si>
  <si>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</si>
  <si>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</si>
  <si>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</si>
  <si>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</si>
  <si>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</si>
  <si>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</si>
  <si>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</si>
  <si>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</si>
  <si>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</si>
  <si>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</si>
  <si>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</si>
  <si>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</si>
  <si>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</si>
  <si>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</si>
  <si>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</si>
  <si>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</si>
  <si>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</si>
  <si>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</si>
  <si>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</si>
  <si>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</si>
  <si>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</si>
  <si>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</si>
  <si>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</si>
  <si>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</si>
  <si>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</si>
  <si>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</si>
  <si>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</si>
  <si>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</si>
  <si>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</si>
  <si>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</si>
  <si>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</si>
  <si>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</si>
  <si>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</si>
  <si>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</si>
  <si>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</si>
  <si>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</si>
  <si>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</si>
  <si>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</si>
  <si>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</si>
  <si>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</si>
  <si>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</si>
  <si>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</si>
  <si>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</si>
  <si>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</si>
  <si>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</si>
  <si>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</si>
  <si>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</si>
  <si>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</si>
  <si>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</si>
  <si>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</si>
  <si>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</si>
  <si>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</si>
  <si>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</si>
  <si>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</si>
  <si>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</si>
  <si>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</si>
  <si>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</si>
  <si>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</si>
  <si>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</si>
  <si>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</si>
  <si>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</si>
  <si>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</si>
  <si>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</si>
  <si>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</si>
  <si>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</si>
  <si>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</si>
  <si>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</si>
  <si>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</si>
  <si>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</si>
  <si>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</si>
  <si>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</si>
  <si>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</si>
  <si>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</si>
  <si>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</si>
  <si>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</si>
  <si>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</si>
  <si>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</si>
  <si>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</si>
  <si>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</si>
  <si>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</si>
  <si>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</si>
  <si>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</si>
  <si>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</si>
  <si>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</si>
  <si>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</si>
  <si>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</si>
  <si>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</si>
  <si>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</si>
  <si>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</si>
  <si>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</si>
  <si>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</si>
  <si>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</si>
  <si>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</si>
  <si>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</si>
  <si>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</si>
  <si>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</si>
  <si>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</si>
  <si>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</si>
  <si>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</si>
  <si>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</si>
  <si>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</si>
  <si>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</si>
  <si>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</si>
  <si>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</si>
  <si>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</si>
  <si>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</si>
  <si>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</si>
  <si>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</si>
  <si>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</si>
  <si>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</si>
  <si>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</si>
  <si>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</si>
  <si>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</si>
  <si>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</si>
  <si>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</si>
  <si>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</si>
  <si>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</si>
  <si>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</si>
  <si>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</si>
  <si>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</si>
  <si>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</si>
  <si>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</si>
  <si>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</si>
  <si>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</si>
  <si>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</si>
  <si>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</si>
  <si>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</si>
  <si>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</si>
  <si>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</si>
  <si>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</si>
  <si>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</si>
  <si>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</si>
  <si>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</si>
  <si>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</si>
  <si>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</si>
  <si>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</si>
  <si>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</si>
  <si>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</si>
  <si>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</si>
  <si>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</si>
  <si>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</si>
  <si>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</si>
  <si>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</si>
  <si>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</si>
  <si>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</si>
  <si>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</si>
  <si>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</si>
  <si>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</si>
  <si>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</si>
  <si>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</si>
  <si>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</si>
  <si>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</si>
  <si>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</si>
  <si>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</si>
  <si>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</si>
  <si>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</si>
  <si>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</si>
  <si>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</si>
  <si>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</si>
  <si>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</si>
  <si>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</si>
  <si>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</si>
  <si>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</si>
  <si>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</si>
  <si>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</si>
  <si>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</si>
  <si>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</si>
  <si>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</si>
  <si>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</si>
  <si>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</si>
  <si>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</si>
  <si>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</si>
  <si>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</si>
  <si>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</si>
  <si>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</si>
  <si>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</si>
  <si>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</si>
  <si>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</si>
  <si>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</si>
  <si>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</si>
  <si>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</si>
  <si>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</si>
  <si>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</si>
  <si>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</si>
  <si>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</si>
  <si>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</si>
  <si>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</si>
  <si>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</si>
  <si>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</si>
  <si>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</si>
  <si>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</si>
  <si>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</si>
  <si>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</si>
  <si>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</si>
  <si>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</si>
  <si>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</si>
  <si>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</si>
  <si>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</si>
  <si>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</si>
  <si>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</si>
  <si>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</si>
  <si>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</si>
  <si>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</si>
  <si>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</si>
  <si>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</si>
  <si>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</si>
  <si>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</si>
  <si>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</si>
  <si>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</si>
  <si>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</si>
  <si>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</si>
  <si>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</si>
  <si>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</si>
  <si>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</si>
  <si>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</si>
  <si>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</si>
  <si>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</si>
  <si>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</si>
  <si>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</si>
  <si>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</si>
  <si>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</si>
  <si>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</si>
  <si>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</si>
  <si>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</si>
  <si>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</si>
  <si>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</si>
  <si>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</si>
  <si>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</si>
  <si>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</si>
  <si>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</si>
  <si>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</si>
  <si>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</si>
  <si>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</si>
  <si>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</si>
  <si>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</si>
  <si>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</si>
  <si>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</si>
  <si>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</si>
  <si>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</si>
  <si>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</si>
  <si>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</si>
  <si>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</si>
  <si>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</si>
  <si>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</si>
  <si>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</si>
  <si>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</si>
  <si>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</si>
  <si>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</si>
  <si>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</si>
  <si>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</si>
  <si>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</si>
  <si>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</si>
  <si>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</si>
  <si>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</si>
  <si>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</si>
  <si>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</si>
  <si>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</si>
  <si>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</si>
  <si>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</si>
  <si>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</si>
  <si>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</si>
  <si>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</si>
  <si>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</si>
  <si>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</si>
  <si>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</si>
  <si>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</si>
  <si>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</si>
  <si>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</si>
  <si>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</si>
  <si>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</si>
  <si>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</si>
  <si>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</si>
  <si>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</si>
  <si>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</si>
  <si>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</si>
  <si>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</si>
  <si>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</si>
  <si>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</si>
  <si>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</si>
  <si>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</si>
  <si>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</si>
  <si>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</si>
  <si>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</si>
  <si>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</si>
  <si>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</si>
  <si>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</si>
  <si>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</si>
  <si>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</si>
  <si>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</si>
  <si>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</si>
  <si>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</si>
  <si>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</si>
  <si>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</si>
  <si>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</si>
  <si>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</si>
  <si>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</si>
  <si>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</si>
  <si>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</si>
  <si>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</si>
  <si>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</si>
  <si>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</si>
  <si>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</si>
  <si>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</si>
  <si>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</si>
  <si>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</si>
  <si>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</si>
  <si>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</si>
  <si>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</si>
  <si>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</si>
  <si>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</si>
  <si>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</si>
  <si>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</si>
  <si>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</si>
  <si>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</si>
  <si>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</si>
  <si>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</si>
  <si>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</si>
  <si>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</si>
  <si>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</si>
  <si>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</si>
  <si>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</si>
  <si>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</si>
  <si>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</si>
  <si>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</si>
  <si>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</si>
  <si>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</si>
  <si>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</si>
  <si>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</si>
  <si>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</si>
  <si>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</si>
  <si>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</si>
  <si>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</si>
  <si>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</si>
  <si>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</si>
  <si>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</si>
  <si>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</si>
  <si>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</si>
  <si>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</si>
  <si>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</si>
  <si>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</si>
  <si>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</si>
  <si>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</si>
  <si>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</si>
  <si>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</si>
  <si>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</si>
  <si>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</si>
  <si>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</si>
  <si>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</si>
  <si>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</si>
  <si>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</si>
  <si>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</si>
  <si>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</si>
  <si>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</si>
  <si>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</si>
  <si>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</si>
  <si>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</si>
  <si>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</si>
  <si>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</si>
  <si>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</si>
  <si>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</si>
  <si>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</si>
  <si>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</si>
  <si>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</si>
  <si>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</si>
  <si>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</si>
  <si>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</si>
  <si>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</si>
  <si>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</si>
  <si>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</si>
  <si>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</si>
  <si>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</si>
  <si>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</si>
  <si>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</si>
  <si>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</si>
  <si>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</si>
  <si>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</si>
  <si>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</si>
  <si>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</si>
  <si>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</si>
  <si>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</si>
  <si>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</si>
  <si>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</si>
  <si>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</si>
  <si>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</si>
  <si>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</si>
  <si>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</si>
  <si>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</si>
  <si>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</si>
  <si>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</si>
  <si>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</si>
  <si>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</si>
  <si>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</si>
  <si>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</si>
  <si>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</si>
  <si>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</si>
  <si>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</si>
  <si>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</si>
  <si>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</si>
  <si>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</si>
  <si>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</si>
  <si>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</si>
  <si>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</si>
  <si>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</si>
  <si>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</si>
  <si>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</si>
  <si>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</si>
  <si>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</si>
  <si>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</si>
  <si>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</si>
  <si>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</si>
  <si>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</si>
  <si>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</si>
  <si>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</si>
  <si>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</si>
  <si>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</si>
  <si>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</si>
  <si>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</si>
  <si>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</si>
  <si>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</si>
  <si>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</si>
  <si>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</si>
  <si>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</si>
  <si>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</si>
  <si>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</si>
  <si>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</si>
  <si>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</si>
  <si>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</si>
  <si>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</si>
  <si>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</si>
  <si>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</si>
  <si>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</si>
  <si>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</si>
  <si>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</si>
  <si>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</si>
  <si>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</si>
  <si>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</si>
  <si>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</si>
  <si>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</si>
  <si>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</si>
  <si>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</si>
  <si>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</si>
  <si>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</si>
  <si>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</si>
  <si>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</si>
  <si>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</si>
  <si>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</si>
  <si>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</si>
  <si>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</si>
  <si>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</si>
  <si>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</si>
  <si>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</si>
  <si>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</si>
  <si>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</si>
  <si>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</si>
  <si>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</si>
  <si>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</si>
  <si>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</si>
  <si>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</si>
  <si>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</si>
  <si>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</si>
  <si>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</si>
  <si>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</si>
  <si>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</si>
  <si>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</si>
  <si>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</si>
  <si>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</si>
  <si>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</si>
  <si>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</si>
  <si>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</si>
  <si>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</si>
  <si>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</si>
  <si>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</si>
  <si>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</si>
  <si>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</si>
  <si>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</si>
  <si>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</si>
  <si>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</si>
  <si>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</si>
  <si>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</si>
  <si>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</si>
  <si>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</si>
  <si>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</si>
  <si>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</si>
  <si>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</si>
  <si>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</si>
  <si>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</si>
  <si>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</si>
  <si>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</si>
  <si>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</si>
  <si>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</si>
  <si>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</si>
  <si>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</si>
  <si>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</si>
  <si>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</si>
  <si>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</si>
  <si>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</si>
  <si>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</si>
  <si>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</si>
  <si>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</si>
  <si>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</si>
  <si>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</si>
  <si>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</si>
  <si>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</si>
  <si>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</si>
  <si>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</si>
  <si>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</si>
  <si>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</si>
  <si>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</si>
  <si>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</si>
  <si>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</si>
  <si>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</si>
  <si>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</si>
  <si>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</si>
  <si>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</si>
  <si>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</si>
  <si>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</si>
  <si>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</si>
  <si>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</si>
  <si>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</si>
  <si>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</si>
  <si>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</si>
  <si>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</si>
  <si>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</si>
  <si>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</si>
  <si>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</si>
  <si>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</si>
  <si>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</si>
  <si>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</si>
  <si>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</si>
  <si>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</si>
  <si>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</si>
  <si>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</si>
  <si>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</si>
  <si>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</si>
  <si>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</si>
  <si>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</si>
  <si>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</si>
  <si>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</si>
  <si>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</si>
  <si>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</si>
  <si>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</si>
  <si>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</si>
  <si>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</si>
  <si>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</si>
  <si>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</si>
  <si>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</si>
  <si>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</si>
  <si>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</si>
  <si>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</si>
  <si>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</si>
  <si>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</si>
  <si>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</si>
  <si>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</si>
  <si>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</si>
  <si>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</si>
  <si>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</si>
  <si>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</si>
  <si>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</si>
  <si>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</si>
  <si>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</si>
  <si>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</si>
  <si>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</si>
  <si>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</si>
  <si>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</si>
  <si>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</si>
  <si>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</si>
  <si>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</si>
  <si>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</si>
  <si>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</si>
  <si>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</si>
  <si>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</si>
  <si>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</si>
  <si>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</si>
  <si>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</si>
  <si>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</si>
  <si>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</si>
  <si>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</si>
  <si>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</si>
  <si>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</si>
  <si>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</si>
  <si>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</si>
  <si>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</si>
  <si>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</si>
  <si>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</si>
  <si>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</si>
  <si>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</si>
  <si>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</si>
  <si>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</si>
  <si>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</si>
  <si>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</si>
  <si>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</si>
  <si>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</si>
  <si>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</si>
  <si>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</si>
  <si>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</si>
  <si>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</si>
  <si>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</si>
  <si>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</si>
  <si>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</si>
  <si>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</si>
  <si>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</si>
  <si>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</si>
  <si>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</si>
  <si>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</si>
  <si>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</si>
  <si>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</si>
  <si>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</si>
  <si>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</si>
  <si>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</si>
  <si>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</si>
  <si>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</si>
  <si>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</si>
  <si>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</si>
  <si>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</si>
  <si>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</si>
  <si>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</si>
  <si>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</si>
  <si>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</si>
  <si>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</si>
  <si>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</si>
  <si>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</si>
  <si>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</si>
  <si>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</si>
  <si>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</si>
  <si>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</si>
  <si>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</si>
  <si>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</si>
  <si>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</si>
  <si>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</si>
  <si>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</si>
  <si>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</si>
  <si>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</si>
  <si>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</si>
  <si>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</si>
  <si>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</si>
  <si>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</si>
  <si>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</si>
  <si>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</si>
  <si>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</si>
  <si>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</si>
  <si>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</si>
  <si>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</si>
  <si>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</si>
  <si>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</si>
  <si>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</si>
  <si>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</si>
  <si>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</si>
  <si>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</si>
  <si>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</si>
  <si>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</si>
  <si>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</si>
  <si>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</si>
  <si>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</si>
  <si>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</si>
  <si>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</si>
  <si>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</si>
  <si>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</si>
  <si>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</si>
  <si>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</si>
  <si>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</si>
  <si>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</si>
  <si>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</si>
  <si>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</si>
  <si>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</si>
  <si>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</si>
  <si>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</si>
  <si>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</si>
  <si>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</si>
  <si>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</si>
  <si>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</si>
  <si>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</si>
  <si>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</si>
  <si>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</si>
  <si>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</si>
  <si>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</si>
  <si>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</si>
  <si>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</si>
  <si>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</si>
  <si>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</si>
  <si>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</si>
  <si>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</si>
  <si>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</si>
  <si>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</si>
  <si>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</si>
  <si>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</si>
  <si>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</si>
  <si>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</si>
  <si>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</si>
  <si>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</si>
  <si>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</si>
  <si>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</si>
  <si>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</si>
  <si>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</si>
  <si>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</si>
  <si>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</si>
  <si>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</si>
  <si>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</si>
  <si>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</si>
  <si>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</si>
  <si>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</si>
  <si>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</si>
  <si>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</si>
  <si>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</si>
  <si>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</si>
  <si>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</si>
  <si>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</si>
  <si>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</si>
  <si>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</si>
  <si>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</si>
  <si>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</si>
  <si>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</si>
  <si>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</si>
  <si>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</si>
  <si>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</si>
  <si>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</si>
  <si>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</si>
  <si>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</si>
  <si>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</si>
  <si>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</si>
  <si>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</si>
  <si>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</si>
  <si>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</si>
  <si>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</si>
  <si>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</si>
  <si>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</si>
  <si>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</si>
  <si>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</si>
  <si>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</si>
  <si>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</si>
  <si>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</si>
  <si>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</si>
  <si>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</si>
  <si>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</si>
  <si>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</si>
  <si>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</si>
  <si>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</si>
  <si>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</si>
  <si>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</si>
  <si>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</si>
  <si>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</si>
  <si>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</si>
  <si>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</si>
  <si>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</si>
  <si>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</si>
  <si>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</si>
  <si>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</si>
  <si>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</si>
  <si>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</si>
  <si>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</si>
  <si>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</si>
  <si>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</si>
  <si>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</si>
  <si>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</si>
  <si>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</si>
  <si>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</si>
  <si>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</si>
  <si>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</si>
  <si>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</si>
  <si>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</si>
  <si>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</si>
  <si>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</si>
  <si>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</si>
  <si>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</si>
  <si>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</si>
  <si>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</si>
  <si>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</si>
  <si>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</si>
  <si>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</si>
  <si>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</si>
  <si>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</si>
  <si>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</si>
  <si>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</si>
  <si>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</si>
  <si>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</si>
  <si>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</si>
  <si>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</si>
  <si>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</si>
  <si>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</si>
  <si>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</si>
  <si>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</si>
  <si>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</si>
  <si>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</si>
  <si>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</si>
  <si>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</si>
  <si>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</si>
  <si>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</si>
  <si>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</si>
  <si>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</si>
  <si>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</si>
  <si>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</si>
  <si>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</si>
  <si>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</si>
  <si>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</si>
  <si>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</si>
  <si>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</si>
  <si>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</si>
  <si>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</si>
  <si>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</si>
  <si>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</si>
  <si>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</si>
  <si>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</si>
  <si>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</si>
  <si>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</si>
  <si>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</si>
  <si>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</si>
  <si>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</si>
  <si>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</si>
  <si>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</si>
  <si>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</si>
  <si>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</si>
  <si>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</si>
  <si>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</si>
  <si>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</si>
  <si>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</si>
  <si>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</si>
  <si>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</si>
  <si>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</si>
  <si>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</si>
  <si>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</si>
  <si>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</si>
  <si>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</si>
  <si>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</si>
  <si>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</si>
  <si>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</si>
  <si>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</si>
  <si>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</si>
  <si>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</si>
  <si>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</si>
  <si>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</si>
  <si>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</si>
  <si>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</si>
  <si>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</si>
  <si>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</si>
  <si>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</si>
  <si>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</si>
  <si>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</si>
  <si>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</si>
  <si>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</si>
  <si>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</si>
  <si>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</si>
  <si>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</si>
  <si>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</si>
  <si>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</si>
  <si>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</si>
  <si>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</si>
  <si>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</si>
  <si>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</si>
  <si>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</si>
  <si>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</si>
  <si>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</si>
  <si>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</si>
  <si>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</si>
  <si>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</si>
  <si>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</si>
  <si>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</si>
  <si>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</si>
  <si>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</si>
  <si>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</si>
  <si>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</si>
  <si>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</si>
  <si>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</si>
  <si>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</si>
  <si>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</si>
  <si>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</si>
  <si>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</si>
  <si>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</si>
  <si>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</si>
  <si>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</si>
  <si>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</si>
  <si>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</si>
  <si>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</si>
  <si>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</si>
  <si>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</si>
  <si>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</si>
  <si>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</si>
  <si>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</si>
  <si>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</si>
  <si>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</si>
  <si>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</si>
  <si>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</si>
  <si>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</si>
  <si>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</si>
  <si>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</si>
  <si>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</si>
  <si>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</si>
  <si>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</si>
  <si>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</si>
  <si>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</si>
  <si>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</si>
  <si>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</si>
  <si>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</si>
  <si>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</si>
  <si>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</si>
  <si>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</si>
  <si>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</si>
  <si>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</si>
  <si>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</si>
  <si>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</si>
  <si>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</si>
  <si>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</si>
  <si>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</si>
  <si>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</si>
  <si>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</si>
  <si>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</si>
  <si>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</si>
  <si>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</si>
  <si>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</si>
  <si>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</si>
  <si>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</si>
  <si>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</si>
  <si>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</si>
  <si>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</si>
  <si>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</si>
  <si>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</si>
  <si>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</si>
  <si>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</si>
  <si>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</si>
  <si>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</si>
  <si>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</si>
  <si>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</si>
  <si>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</si>
  <si>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</si>
  <si>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</si>
  <si>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</si>
  <si>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</si>
  <si>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</si>
  <si>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</si>
  <si>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</si>
  <si>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</si>
  <si>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</si>
  <si>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</si>
  <si>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</si>
  <si>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</si>
  <si>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</si>
  <si>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</si>
  <si>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</si>
  <si>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</si>
  <si>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</si>
  <si>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</si>
  <si>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</si>
  <si>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</si>
  <si>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</si>
  <si>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</si>
  <si>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</si>
  <si>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</si>
  <si>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</si>
  <si>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</si>
  <si>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</si>
  <si>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</si>
  <si>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</si>
  <si>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</si>
  <si>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</si>
  <si>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</si>
  <si>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</si>
  <si>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</si>
  <si>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</si>
  <si>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</si>
  <si>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</si>
  <si>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</si>
  <si>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</si>
  <si>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</si>
  <si>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</si>
  <si>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</si>
  <si>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</si>
  <si>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</si>
  <si>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</si>
  <si>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</si>
  <si>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</si>
  <si>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</si>
  <si>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</si>
  <si>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</si>
  <si>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</si>
  <si>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</si>
  <si>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</si>
  <si>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</si>
  <si>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</si>
  <si>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</si>
  <si>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</si>
  <si>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</si>
  <si>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</si>
  <si>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</si>
  <si>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</si>
  <si>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</si>
  <si>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</si>
  <si>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</si>
  <si>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</si>
  <si>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</si>
  <si>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</si>
  <si>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</si>
  <si>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</si>
  <si>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</si>
  <si>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</si>
  <si>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</si>
  <si>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</si>
  <si>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</si>
  <si>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</si>
  <si>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</si>
  <si>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</si>
  <si>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</si>
  <si>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</si>
  <si>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</si>
  <si>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</si>
  <si>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</si>
  <si>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</si>
  <si>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</si>
  <si>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</si>
  <si>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</si>
  <si>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</si>
  <si>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</si>
  <si>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</si>
  <si>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</si>
  <si>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</si>
  <si>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</si>
  <si>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</si>
  <si>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</si>
  <si>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</si>
  <si>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</si>
  <si>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</si>
  <si>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</si>
  <si>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</si>
  <si>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</si>
  <si>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</si>
  <si>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</si>
  <si>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</si>
  <si>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</si>
  <si>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</si>
  <si>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</si>
  <si>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</si>
  <si>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</si>
  <si>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</si>
  <si>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</si>
  <si>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</si>
  <si>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</si>
  <si>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</si>
  <si>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</si>
  <si>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</si>
  <si>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</si>
  <si>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</si>
  <si>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</si>
  <si>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</si>
  <si>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</si>
  <si>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</si>
  <si>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</si>
  <si>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</si>
  <si>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</si>
  <si>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</si>
  <si>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</si>
  <si>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</si>
  <si>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</si>
  <si>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</si>
  <si>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</si>
  <si>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</si>
  <si>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</si>
  <si>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</si>
  <si>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</si>
  <si>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</si>
  <si>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</si>
  <si>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</si>
  <si>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</si>
  <si>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</si>
  <si>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</si>
  <si>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</si>
  <si>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</si>
  <si>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</si>
  <si>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</si>
  <si>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</si>
  <si>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</si>
  <si>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</si>
  <si>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</si>
  <si>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</si>
  <si>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</si>
  <si>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</si>
  <si>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</si>
  <si>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</si>
  <si>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</si>
  <si>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</si>
  <si>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</si>
  <si>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</si>
  <si>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</si>
  <si>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</si>
  <si>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</si>
  <si>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</si>
  <si>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</si>
  <si>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</si>
  <si>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</si>
  <si>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</si>
  <si>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</si>
  <si>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</si>
  <si>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</si>
  <si>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</si>
  <si>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</si>
  <si>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</si>
  <si>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</si>
  <si>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</si>
  <si>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</si>
  <si>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</si>
  <si>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</si>
  <si>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</si>
  <si>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</si>
  <si>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</si>
  <si>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</si>
  <si>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</si>
  <si>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</si>
  <si>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</si>
  <si>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</si>
  <si>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</si>
  <si>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</si>
  <si>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</si>
  <si>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</si>
  <si>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</si>
  <si>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</si>
  <si>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</si>
  <si>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</si>
  <si>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</si>
  <si>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</si>
  <si>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</si>
  <si>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</si>
  <si>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</si>
  <si>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</si>
  <si>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</si>
  <si>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</si>
  <si>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</si>
  <si>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</si>
  <si>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</si>
  <si>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</si>
  <si>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</si>
  <si>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</si>
  <si>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</si>
  <si>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</si>
  <si>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</si>
  <si>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</si>
  <si>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</si>
  <si>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</si>
  <si>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</si>
  <si>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</si>
  <si>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</si>
  <si>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</si>
  <si>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</si>
  <si>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</si>
  <si>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</si>
  <si>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</si>
  <si>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</si>
  <si>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</si>
  <si>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</si>
  <si>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</si>
  <si>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</si>
  <si>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</si>
  <si>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</si>
  <si>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</si>
  <si>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</si>
  <si>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</si>
  <si>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</si>
  <si>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</si>
  <si>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</si>
  <si>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</si>
  <si>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</si>
  <si>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</si>
  <si>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</si>
  <si>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</si>
  <si>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</si>
  <si>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</si>
  <si>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</si>
  <si>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</si>
  <si>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</si>
  <si>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</si>
  <si>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</si>
  <si>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</si>
  <si>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</si>
  <si>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</si>
  <si>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</si>
  <si>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</si>
  <si>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</si>
  <si>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</si>
  <si>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</si>
  <si>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</si>
  <si>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</si>
  <si>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</si>
  <si>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</si>
  <si>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</si>
  <si>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</si>
  <si>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</si>
  <si>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</si>
  <si>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</si>
  <si>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</si>
  <si>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</si>
  <si>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</si>
  <si>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</si>
  <si>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</si>
  <si>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</si>
  <si>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</si>
  <si>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</si>
  <si>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</si>
  <si>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</si>
  <si>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</si>
  <si>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</si>
  <si>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</si>
  <si>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</si>
  <si>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</si>
  <si>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</si>
  <si>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</si>
  <si>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</si>
  <si>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</si>
  <si>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</si>
  <si>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</si>
  <si>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</si>
  <si>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</si>
  <si>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</si>
  <si>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</si>
  <si>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</si>
  <si>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</si>
  <si>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</si>
  <si>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</si>
  <si>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</si>
  <si>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</si>
  <si>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</si>
  <si>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</si>
  <si>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</si>
  <si>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</si>
  <si>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</si>
  <si>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</si>
  <si>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</si>
  <si>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</si>
  <si>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</si>
  <si>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</si>
  <si>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</si>
  <si>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</si>
  <si>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</si>
  <si>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</si>
  <si>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</si>
  <si>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</si>
  <si>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</si>
  <si>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</si>
  <si>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</si>
  <si>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</si>
  <si>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</si>
  <si>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</si>
  <si>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</si>
  <si>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</si>
  <si>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</si>
  <si>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</si>
  <si>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</si>
  <si>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</si>
  <si>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</si>
  <si>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</si>
  <si>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</si>
  <si>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</si>
  <si>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</si>
  <si>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</si>
  <si>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</si>
  <si>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</si>
  <si>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</si>
  <si>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</si>
  <si>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</si>
  <si>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</si>
  <si>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</si>
  <si>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</si>
  <si>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</si>
  <si>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</si>
  <si>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</si>
  <si>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</si>
  <si>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</si>
  <si>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</si>
  <si>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</si>
  <si>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</si>
  <si>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</si>
  <si>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</si>
  <si>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</si>
  <si>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</si>
  <si>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</si>
  <si>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</si>
  <si>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</si>
  <si>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</si>
  <si>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</si>
  <si>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</si>
  <si>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</si>
  <si>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</si>
  <si>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</si>
  <si>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</si>
  <si>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</si>
  <si>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</si>
  <si>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</si>
  <si>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</si>
  <si>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</si>
  <si>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</si>
  <si>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</si>
  <si>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</si>
  <si>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</si>
  <si>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</si>
  <si>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</si>
  <si>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</si>
  <si>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</si>
  <si>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</si>
  <si>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</si>
  <si>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</si>
  <si>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</si>
  <si>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</si>
  <si>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</si>
  <si>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</si>
  <si>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</si>
  <si>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</si>
  <si>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</si>
  <si>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</si>
  <si>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</si>
  <si>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</si>
  <si>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</si>
  <si>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</si>
  <si>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</si>
  <si>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</si>
  <si>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</si>
  <si>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</si>
  <si>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</si>
  <si>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</si>
  <si>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</si>
  <si>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</si>
  <si>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</si>
  <si>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</si>
  <si>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</si>
  <si>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</si>
  <si>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</si>
  <si>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</si>
  <si>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</si>
  <si>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</si>
  <si>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</si>
  <si>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</si>
  <si>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</si>
  <si>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</si>
  <si>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</si>
  <si>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</si>
  <si>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</si>
  <si>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</si>
  <si>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</si>
  <si>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</si>
  <si>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</si>
  <si>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</si>
  <si>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</si>
  <si>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</si>
  <si>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</si>
  <si>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</si>
  <si>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</si>
  <si>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</si>
  <si>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</si>
  <si>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</si>
  <si>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</si>
  <si>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</si>
  <si>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</si>
  <si>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</si>
  <si>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</si>
  <si>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</si>
  <si>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</si>
  <si>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</si>
  <si>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</si>
  <si>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</si>
  <si>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</si>
  <si>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</si>
  <si>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</si>
  <si>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</si>
  <si>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</si>
  <si>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</si>
  <si>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</si>
  <si>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</si>
  <si>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</si>
  <si>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</si>
  <si>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</si>
  <si>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</si>
  <si>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</si>
  <si>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</si>
  <si>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</si>
  <si>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</si>
  <si>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</si>
  <si>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</si>
  <si>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</si>
  <si>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</si>
  <si>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</si>
  <si>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</si>
  <si>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</si>
  <si>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</si>
  <si>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</si>
  <si>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</si>
  <si>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</si>
  <si>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</si>
  <si>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</si>
  <si>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</si>
  <si>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</si>
  <si>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</si>
  <si>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</si>
  <si>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</si>
  <si>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</si>
  <si>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</si>
  <si>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</si>
  <si>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</si>
  <si>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</si>
  <si>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</si>
  <si>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</si>
  <si>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</si>
  <si>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</si>
  <si>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</si>
  <si>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</si>
  <si>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</si>
  <si>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</si>
  <si>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</si>
  <si>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</si>
  <si>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</si>
  <si>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</si>
  <si>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</si>
  <si>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</si>
  <si>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</si>
  <si>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</si>
  <si>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</si>
  <si>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</si>
  <si>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</si>
  <si>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</si>
  <si>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</si>
  <si>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</si>
  <si>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</si>
  <si>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</si>
  <si>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</si>
  <si>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</si>
  <si>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</si>
  <si>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</si>
  <si>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</si>
  <si>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</si>
  <si>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</si>
  <si>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</si>
  <si>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</si>
  <si>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</si>
  <si>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</si>
  <si>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</si>
  <si>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</si>
  <si>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</si>
  <si>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</si>
  <si>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</si>
  <si>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</si>
  <si>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</si>
  <si>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</si>
  <si>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</si>
  <si>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</si>
  <si>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</si>
  <si>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</si>
  <si>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</si>
  <si>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</si>
  <si>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</si>
  <si>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</si>
  <si>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</si>
  <si>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</si>
  <si>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</si>
  <si>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</si>
  <si>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</si>
  <si>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</si>
  <si>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</si>
  <si>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</si>
  <si>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</si>
  <si>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</si>
  <si>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</si>
  <si>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</si>
  <si>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</si>
  <si>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</si>
  <si>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</si>
  <si>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</si>
  <si>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</si>
  <si>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</si>
  <si>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</si>
  <si>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</si>
  <si>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</si>
  <si>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</si>
  <si>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</si>
  <si>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</si>
  <si>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</si>
  <si>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</si>
  <si>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</si>
  <si>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</si>
  <si>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</si>
  <si>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</si>
  <si>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</si>
  <si>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</si>
  <si>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</si>
  <si>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</si>
  <si>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</si>
  <si>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</si>
  <si>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</si>
  <si>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</si>
  <si>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</si>
  <si>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</si>
  <si>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</si>
  <si>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</si>
  <si>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</si>
  <si>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</si>
  <si>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</si>
  <si>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</si>
  <si>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</si>
  <si>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</si>
  <si>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</si>
  <si>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</si>
  <si>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</si>
  <si>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</si>
  <si>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</si>
  <si>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</si>
  <si>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</si>
  <si>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</si>
  <si>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</si>
  <si>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</si>
  <si>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</si>
  <si>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</si>
  <si>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</si>
  <si>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</si>
  <si>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</si>
  <si>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</si>
  <si>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</si>
  <si>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</si>
  <si>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</si>
  <si>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</si>
  <si>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</si>
  <si>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</si>
  <si>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</si>
  <si>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</si>
  <si>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</si>
  <si>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</si>
  <si>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</si>
  <si>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</si>
  <si>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</si>
  <si>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</si>
  <si>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</si>
  <si>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</si>
  <si>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</si>
  <si>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</si>
  <si>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</si>
  <si>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</si>
  <si>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</si>
  <si>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</si>
  <si>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</si>
  <si>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</si>
  <si>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</si>
  <si>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</si>
  <si>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</si>
  <si>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</si>
  <si>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</si>
  <si>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</si>
  <si>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</si>
  <si>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</si>
  <si>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</si>
  <si>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</si>
  <si>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</si>
  <si>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</si>
  <si>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</si>
  <si>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</si>
  <si>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</si>
  <si>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</si>
  <si>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</si>
  <si>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</si>
  <si>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</si>
  <si>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</si>
  <si>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</si>
  <si>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</si>
  <si>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</si>
  <si>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</si>
  <si>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</si>
  <si>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</si>
  <si>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</si>
  <si>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</si>
  <si>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</si>
  <si>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</si>
  <si>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</si>
  <si>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</si>
  <si>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</si>
  <si>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</si>
  <si>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</si>
  <si>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</si>
  <si>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</si>
  <si>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</si>
  <si>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</si>
  <si>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</si>
  <si>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</si>
  <si>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</si>
  <si>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</si>
  <si>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</si>
  <si>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</si>
  <si>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</si>
  <si>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</si>
  <si>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</si>
  <si>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</si>
  <si>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</si>
  <si>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</si>
  <si>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</si>
  <si>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</si>
  <si>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</si>
  <si>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</si>
  <si>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</si>
  <si>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</si>
  <si>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</si>
  <si>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</si>
  <si>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</si>
  <si>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</si>
  <si>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</si>
  <si>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</si>
  <si>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</si>
  <si>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</si>
  <si>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</si>
  <si>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</si>
  <si>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</si>
  <si>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</si>
  <si>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</si>
  <si>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</si>
  <si>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</si>
  <si>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</si>
  <si>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</si>
  <si>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</si>
  <si>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</si>
  <si>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</si>
  <si>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</si>
  <si>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</si>
  <si>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</si>
  <si>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</si>
  <si>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</si>
  <si>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</si>
  <si>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</si>
  <si>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</si>
  <si>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</si>
  <si>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</si>
  <si>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</si>
  <si>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</si>
  <si>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</si>
  <si>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</si>
  <si>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</si>
  <si>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</si>
  <si>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</si>
  <si>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</si>
  <si>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</si>
  <si>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</si>
  <si>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</si>
  <si>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</si>
  <si>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</si>
  <si>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</si>
  <si>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</si>
  <si>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</si>
  <si>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</si>
  <si>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</si>
  <si>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</si>
  <si>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</si>
  <si>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</si>
  <si>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</si>
  <si>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</si>
  <si>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</si>
  <si>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</si>
  <si>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</si>
  <si>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</si>
  <si>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</si>
  <si>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</si>
  <si>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</si>
  <si>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</si>
  <si>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</si>
  <si>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</si>
  <si>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</si>
  <si>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</si>
  <si>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</si>
  <si>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</si>
  <si>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</si>
  <si>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</si>
  <si>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</si>
  <si>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</si>
  <si>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</si>
  <si>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</si>
  <si>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</si>
  <si>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</si>
  <si>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</si>
  <si>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</si>
  <si>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</si>
  <si>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</si>
  <si>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</si>
  <si>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</si>
  <si>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</si>
  <si>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</si>
  <si>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</si>
  <si>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</si>
  <si>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</si>
  <si>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</si>
  <si>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</si>
  <si>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</si>
  <si>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</si>
  <si>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</si>
  <si>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</si>
  <si>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</si>
  <si>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</si>
  <si>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</si>
  <si>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</si>
  <si>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</si>
  <si>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</si>
  <si>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</si>
  <si>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</si>
  <si>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</si>
  <si>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</si>
  <si>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</si>
  <si>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</si>
  <si>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</si>
  <si>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</si>
  <si>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</si>
  <si>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</si>
  <si>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</si>
  <si>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</si>
  <si>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</si>
  <si>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</si>
  <si>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</si>
  <si>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</si>
  <si>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</si>
  <si>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</si>
  <si>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</si>
  <si>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</si>
  <si>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</si>
  <si>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</si>
  <si>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</si>
  <si>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</si>
  <si>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</si>
  <si>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</si>
  <si>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</si>
  <si>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</si>
  <si>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</si>
  <si>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</si>
  <si>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</si>
  <si>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</si>
  <si>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</si>
  <si>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</si>
  <si>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</si>
  <si>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</si>
  <si>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</si>
  <si>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</si>
  <si>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</si>
  <si>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</si>
  <si>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</si>
  <si>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</si>
  <si>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</si>
  <si>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</si>
  <si>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</si>
  <si>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</si>
  <si>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</si>
  <si>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</si>
  <si>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</si>
  <si>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</si>
  <si>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</si>
  <si>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</si>
  <si>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</si>
  <si>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</si>
  <si>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</si>
  <si>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</si>
  <si>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</si>
  <si>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</si>
  <si>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</si>
  <si>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</si>
  <si>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</si>
  <si>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</si>
  <si>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</si>
  <si>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</si>
  <si>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</si>
  <si>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</si>
  <si>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</si>
  <si>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</si>
  <si>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</si>
  <si>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</si>
  <si>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</si>
  <si>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</si>
  <si>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</si>
  <si>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</si>
  <si>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</si>
  <si>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</si>
  <si>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</si>
  <si>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</si>
  <si>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</si>
  <si>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</si>
  <si>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</si>
  <si>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</si>
  <si>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</si>
  <si>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</si>
  <si>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</si>
  <si>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</si>
  <si>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</si>
  <si>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</si>
  <si>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</si>
  <si>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</si>
  <si>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</si>
  <si>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</si>
  <si>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</si>
  <si>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</si>
  <si>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</si>
  <si>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</si>
  <si>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</si>
  <si>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</si>
  <si>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</si>
  <si>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</si>
  <si>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</si>
  <si>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</si>
  <si>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</si>
  <si>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</si>
  <si>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</si>
  <si>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</si>
  <si>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</si>
  <si>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</si>
  <si>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</si>
  <si>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</si>
  <si>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</si>
  <si>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</si>
  <si>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</si>
  <si>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</si>
  <si>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</si>
  <si>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</si>
  <si>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</si>
  <si>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</si>
  <si>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</si>
  <si>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</si>
  <si>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</si>
  <si>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</si>
  <si>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</si>
  <si>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</si>
  <si>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</si>
  <si>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</si>
  <si>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</si>
  <si>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</si>
  <si>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</si>
  <si>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</si>
  <si>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</si>
  <si>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</si>
  <si>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</si>
  <si>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</si>
  <si>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</si>
  <si>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</si>
  <si>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</si>
  <si>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</si>
  <si>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</si>
  <si>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</si>
  <si>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</si>
  <si>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</si>
  <si>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</si>
  <si>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</si>
  <si>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</si>
  <si>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</si>
  <si>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</si>
  <si>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</si>
  <si>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</si>
  <si>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</si>
  <si>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</si>
  <si>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</si>
  <si>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</si>
  <si>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</si>
  <si>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</si>
  <si>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</si>
  <si>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</si>
  <si>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</si>
  <si>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</si>
  <si>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</si>
  <si>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</si>
  <si>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</si>
  <si>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</si>
  <si>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</si>
  <si>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</si>
  <si>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</si>
  <si>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</si>
  <si>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</si>
  <si>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</si>
  <si>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</si>
  <si>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</si>
  <si>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</si>
  <si>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</si>
  <si>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</si>
  <si>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</si>
  <si>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</si>
  <si>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</si>
  <si>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</si>
  <si>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</si>
  <si>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</si>
  <si>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</si>
  <si>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</si>
  <si>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</si>
  <si>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</si>
  <si>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</si>
  <si>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</si>
  <si>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</si>
  <si>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</si>
  <si>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</si>
  <si>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</si>
  <si>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</si>
  <si>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</si>
  <si>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</si>
  <si>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</si>
  <si>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</si>
  <si>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</si>
  <si>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</si>
  <si>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</si>
  <si>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</si>
  <si>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</si>
  <si>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</si>
  <si>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</si>
  <si>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</si>
  <si>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</si>
  <si>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</si>
  <si>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</si>
  <si>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</si>
  <si>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</si>
  <si>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</si>
  <si>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</si>
  <si>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</si>
  <si>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</si>
  <si>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</si>
  <si>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</si>
  <si>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</si>
  <si>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</si>
  <si>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</si>
  <si>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</si>
  <si>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</si>
  <si>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</si>
  <si>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</si>
  <si>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</si>
  <si>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</si>
  <si>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</si>
  <si>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</si>
  <si>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</si>
  <si>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</si>
  <si>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</si>
  <si>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</si>
  <si>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</si>
  <si>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</si>
  <si>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</si>
  <si>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</si>
  <si>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</si>
  <si>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</si>
  <si>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</si>
  <si>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</si>
  <si>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</si>
  <si>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</si>
  <si>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</si>
  <si>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</si>
  <si>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</si>
  <si>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</si>
  <si>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</si>
  <si>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</si>
  <si>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</si>
  <si>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</si>
  <si>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</si>
  <si>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</si>
  <si>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</si>
  <si>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</si>
  <si>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</si>
  <si>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</si>
  <si>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</si>
  <si>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</si>
  <si>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</si>
  <si>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</si>
  <si>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</si>
  <si>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</si>
  <si>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</si>
  <si>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</si>
  <si>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</si>
  <si>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</si>
  <si>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</si>
  <si>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</si>
  <si>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</si>
  <si>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</si>
  <si>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</si>
  <si>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</si>
  <si>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</si>
  <si>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</si>
  <si>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</si>
  <si>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</si>
  <si>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</si>
  <si>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</si>
  <si>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</si>
  <si>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</si>
  <si>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</si>
  <si>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</si>
  <si>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</si>
  <si>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</si>
  <si>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</si>
  <si>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</si>
  <si>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</si>
  <si>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</si>
  <si>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</si>
  <si>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</si>
  <si>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</si>
  <si>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</si>
  <si>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</si>
  <si>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</si>
  <si>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</si>
  <si>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</si>
  <si>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</si>
  <si>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</si>
  <si>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</si>
  <si>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</si>
  <si>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</si>
  <si>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</si>
  <si>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</si>
  <si>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</si>
  <si>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</si>
  <si>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</si>
  <si>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</si>
  <si>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</si>
  <si>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</si>
  <si>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</si>
  <si>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</si>
  <si>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</si>
  <si>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</si>
  <si>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</si>
  <si>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</si>
  <si>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</si>
  <si>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</si>
  <si>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</si>
  <si>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</si>
  <si>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</si>
  <si>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</si>
  <si>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</si>
  <si>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</si>
  <si>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</si>
  <si>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</si>
  <si>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</si>
  <si>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</si>
  <si>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</si>
  <si>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</si>
  <si>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</si>
  <si>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</si>
  <si>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</si>
  <si>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</si>
  <si>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</si>
  <si>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</si>
  <si>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</si>
  <si>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</si>
  <si>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</si>
  <si>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</si>
  <si>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</si>
  <si>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</si>
  <si>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</si>
  <si>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</si>
  <si>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</si>
  <si>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</si>
  <si>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</si>
  <si>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</si>
  <si>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</si>
  <si>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</si>
  <si>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</si>
  <si>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</si>
  <si>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</si>
  <si>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</si>
  <si>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</si>
  <si>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</si>
  <si>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</si>
  <si>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</si>
  <si>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</si>
  <si>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</si>
  <si>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</si>
  <si>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</si>
  <si>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</si>
  <si>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</si>
  <si>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</si>
  <si>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</si>
  <si>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</si>
  <si>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</si>
  <si>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</si>
  <si>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</si>
  <si>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</si>
  <si>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</si>
  <si>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</si>
  <si>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</si>
  <si>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</si>
  <si>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</si>
  <si>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</si>
  <si>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</si>
  <si>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</si>
  <si>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</si>
  <si>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</si>
  <si>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</si>
  <si>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</si>
  <si>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</si>
  <si>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</si>
  <si>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</si>
  <si>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</si>
  <si>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</si>
  <si>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</si>
  <si>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</si>
  <si>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</si>
  <si>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</si>
  <si>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</si>
  <si>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</si>
  <si>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</si>
  <si>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</si>
  <si>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</si>
  <si>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</si>
  <si>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</si>
  <si>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</si>
  <si>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</si>
  <si>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</si>
  <si>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</si>
  <si>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</si>
  <si>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</si>
  <si>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</si>
  <si>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</si>
  <si>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</si>
  <si>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</si>
  <si>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</si>
  <si>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</si>
  <si>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</si>
  <si>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</si>
  <si>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</si>
  <si>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</si>
  <si>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</si>
  <si>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</si>
  <si>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</si>
  <si>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</si>
  <si>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</si>
  <si>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</si>
  <si>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</si>
  <si>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</si>
  <si>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</si>
  <si>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</si>
  <si>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</si>
  <si>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</si>
  <si>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</si>
  <si>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</si>
  <si>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</si>
  <si>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</si>
  <si>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</si>
  <si>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</si>
  <si>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</si>
  <si>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</si>
  <si>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</si>
  <si>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</si>
  <si>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</si>
  <si>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</si>
  <si>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</si>
  <si>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</si>
  <si>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</si>
  <si>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</si>
  <si>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</si>
  <si>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</si>
  <si>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</si>
  <si>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</si>
  <si>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</si>
  <si>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</si>
  <si>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</si>
  <si>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</si>
  <si>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</si>
  <si>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</si>
  <si>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</si>
  <si>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</si>
  <si>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</si>
  <si>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</si>
  <si>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</si>
  <si>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</si>
  <si>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</si>
  <si>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</si>
  <si>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</si>
  <si>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</si>
  <si>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</si>
  <si>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</si>
  <si>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</si>
  <si>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</si>
  <si>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</si>
  <si>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</si>
  <si>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</si>
  <si>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</si>
  <si>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</si>
  <si>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</si>
  <si>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</si>
  <si>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</si>
  <si>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</si>
  <si>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</si>
  <si>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</si>
  <si>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</si>
  <si>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</si>
  <si>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</si>
  <si>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</si>
  <si>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</si>
  <si>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</si>
  <si>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</si>
  <si>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</si>
  <si>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</si>
  <si>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</si>
  <si>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</si>
  <si>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</si>
  <si>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</si>
  <si>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</si>
  <si>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</si>
  <si>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</si>
  <si>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</si>
  <si>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</si>
  <si>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</si>
  <si>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</si>
  <si>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</si>
  <si>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</si>
  <si>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</si>
  <si>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</si>
  <si>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</si>
  <si>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</si>
  <si>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</si>
  <si>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</si>
  <si>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</si>
  <si>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</si>
  <si>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</si>
  <si>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</si>
  <si>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</si>
  <si>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</si>
  <si>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</si>
  <si>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</si>
  <si>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</si>
  <si>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</si>
  <si>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</si>
  <si>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</si>
  <si>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</si>
  <si>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</si>
  <si>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</si>
  <si>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</si>
  <si>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</si>
  <si>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</si>
  <si>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</si>
  <si>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</si>
  <si>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</si>
  <si>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</si>
  <si>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</si>
  <si>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</si>
  <si>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</si>
  <si>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</si>
  <si>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</si>
  <si>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</si>
  <si>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</si>
  <si>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</si>
  <si>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</si>
  <si>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</si>
  <si>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</si>
  <si>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</si>
  <si>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</si>
  <si>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</si>
  <si>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</si>
  <si>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</si>
  <si>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</si>
  <si>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</si>
  <si>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</si>
  <si>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</si>
  <si>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</si>
  <si>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</si>
  <si>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</si>
  <si>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</si>
  <si>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</si>
  <si>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</si>
  <si>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</si>
  <si>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</si>
  <si>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</si>
  <si>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</si>
  <si>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</si>
  <si>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</si>
  <si>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</si>
  <si>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</si>
  <si>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</si>
  <si>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</si>
  <si>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</si>
  <si>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</si>
  <si>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</si>
  <si>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</si>
  <si>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</si>
  <si>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</si>
  <si>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</si>
  <si>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</si>
  <si>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</si>
  <si>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</si>
  <si>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</si>
  <si>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</si>
  <si>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</si>
  <si>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</si>
  <si>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</si>
  <si>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</si>
  <si>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</si>
  <si>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</si>
  <si>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</si>
  <si>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</si>
  <si>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</si>
  <si>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</si>
  <si>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</si>
  <si>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</si>
  <si>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</si>
  <si>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</si>
  <si>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</si>
  <si>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</si>
  <si>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</si>
  <si>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</si>
  <si>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</si>
  <si>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</si>
  <si>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</si>
  <si>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</si>
  <si>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</si>
  <si>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</si>
  <si>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</si>
  <si>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</si>
  <si>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</si>
  <si>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</si>
  <si>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</si>
  <si>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</si>
  <si>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</si>
  <si>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</si>
  <si>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</si>
  <si>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</si>
  <si>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</si>
  <si>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</si>
  <si>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</si>
  <si>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</si>
  <si>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</si>
  <si>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</si>
  <si>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</si>
  <si>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</si>
  <si>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</si>
  <si>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</si>
  <si>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</si>
  <si>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</si>
  <si>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</si>
  <si>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</si>
  <si>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</si>
  <si>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</si>
  <si>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</si>
  <si>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</si>
  <si>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</si>
  <si>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</si>
  <si>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</si>
  <si>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</si>
  <si>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</si>
  <si>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</si>
  <si>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</si>
  <si>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</si>
  <si>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</si>
  <si>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</si>
  <si>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</si>
  <si>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</si>
  <si>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</si>
  <si>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</si>
  <si>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</si>
  <si>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</si>
  <si>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</si>
  <si>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</si>
  <si>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</si>
  <si>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</si>
  <si>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</si>
  <si>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</si>
  <si>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</si>
  <si>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</si>
  <si>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</si>
  <si>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</si>
  <si>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</si>
  <si>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</si>
  <si>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</si>
  <si>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</si>
  <si>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</si>
  <si>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</si>
  <si>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</si>
  <si>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</si>
  <si>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</si>
  <si>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</si>
  <si>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</si>
  <si>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</si>
  <si>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</si>
  <si>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</si>
  <si>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</si>
  <si>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</si>
  <si>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</si>
  <si>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</si>
  <si>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</si>
  <si>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</si>
  <si>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</si>
  <si>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</si>
  <si>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</si>
  <si>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</si>
  <si>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</si>
  <si>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</si>
  <si>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</si>
  <si>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</si>
  <si>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</si>
  <si>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</si>
  <si>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</si>
  <si>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</si>
  <si>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</si>
  <si>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</si>
  <si>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</si>
  <si>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</si>
  <si>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</si>
  <si>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</si>
  <si>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</si>
  <si>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</si>
  <si>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</si>
  <si>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</si>
  <si>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</si>
  <si>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</si>
  <si>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</si>
  <si>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</si>
  <si>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</si>
  <si>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</si>
  <si>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</si>
  <si>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</si>
  <si>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</si>
  <si>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</si>
  <si>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</si>
  <si>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</si>
  <si>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</si>
  <si>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</si>
  <si>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</si>
  <si>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</si>
  <si>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</si>
  <si>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</si>
  <si>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</si>
  <si>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</si>
  <si>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</si>
  <si>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</si>
  <si>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</si>
  <si>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</si>
  <si>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</si>
  <si>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</si>
  <si>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</si>
  <si>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</si>
  <si>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</si>
  <si>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</si>
  <si>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</si>
  <si>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</si>
  <si>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</si>
  <si>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</si>
  <si>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</si>
  <si>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</si>
  <si>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</si>
  <si>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</si>
  <si>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</si>
  <si>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</si>
  <si>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</si>
  <si>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</si>
  <si>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</si>
  <si>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</si>
  <si>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</si>
  <si>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</si>
  <si>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</si>
  <si>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</si>
  <si>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</si>
  <si>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</si>
  <si>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</si>
  <si>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</si>
  <si>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</si>
  <si>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</si>
  <si>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</si>
  <si>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</si>
  <si>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</si>
  <si>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</si>
  <si>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</si>
  <si>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</si>
  <si>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</si>
  <si>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</si>
  <si>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</si>
  <si>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</si>
  <si>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</si>
  <si>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</si>
  <si>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</si>
  <si>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</si>
  <si>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</si>
  <si>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</si>
  <si>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</si>
  <si>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</si>
  <si>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</si>
  <si>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</si>
  <si>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</si>
  <si>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</si>
  <si>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</si>
  <si>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</si>
  <si>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</si>
  <si>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</si>
  <si>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</si>
  <si>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</si>
  <si>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</si>
  <si>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</si>
  <si>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</si>
  <si>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</si>
  <si>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</si>
  <si>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</si>
  <si>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</si>
  <si>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</si>
  <si>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</si>
  <si>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</si>
  <si>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</si>
  <si>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</si>
  <si>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</si>
  <si>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</si>
  <si>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</si>
  <si>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</si>
  <si>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</si>
  <si>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</si>
  <si>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</si>
  <si>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</si>
  <si>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</si>
  <si>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</si>
  <si>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</si>
  <si>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</si>
  <si>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</si>
  <si>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</si>
  <si>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</si>
  <si>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</si>
  <si>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</si>
  <si>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</si>
  <si>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</si>
  <si>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</si>
  <si>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</si>
  <si>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</si>
  <si>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</si>
  <si>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</si>
  <si>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</si>
  <si>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</si>
  <si>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</si>
  <si>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</si>
  <si>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</si>
  <si>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</si>
  <si>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</si>
  <si>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</si>
  <si>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</si>
  <si>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</si>
  <si>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</si>
  <si>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</si>
  <si>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</si>
  <si>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</si>
  <si>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</si>
  <si>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</si>
  <si>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</si>
  <si>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</si>
  <si>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</si>
  <si>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</si>
  <si>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</si>
  <si>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</si>
  <si>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</si>
  <si>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</si>
  <si>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</si>
  <si>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</si>
  <si>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</si>
  <si>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</si>
  <si>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</si>
  <si>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</si>
  <si>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</si>
  <si>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</si>
  <si>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</si>
  <si>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</si>
  <si>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</si>
  <si>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</si>
  <si>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</si>
  <si>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</si>
  <si>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</si>
  <si>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</si>
  <si>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</si>
  <si>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</si>
  <si>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</si>
  <si>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</si>
  <si>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</si>
  <si>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</si>
  <si>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</si>
  <si>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</si>
  <si>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</si>
  <si>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</si>
  <si>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</si>
  <si>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</si>
  <si>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</si>
  <si>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</si>
  <si>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</si>
  <si>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</si>
  <si>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</si>
  <si>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</si>
  <si>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</si>
  <si>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</si>
  <si>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</si>
  <si>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</si>
  <si>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</si>
  <si>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</si>
  <si>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</si>
  <si>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</si>
  <si>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</si>
  <si>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</si>
  <si>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</si>
  <si>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</si>
  <si>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</si>
  <si>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</si>
  <si>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</si>
  <si>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</si>
  <si>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</si>
  <si>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</si>
  <si>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</si>
  <si>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</si>
  <si>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</si>
  <si>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</si>
  <si>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</si>
  <si>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</si>
  <si>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</si>
  <si>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</si>
  <si>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</si>
  <si>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</si>
  <si>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</si>
  <si>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</si>
  <si>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</si>
  <si>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</si>
  <si>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</si>
  <si>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</si>
  <si>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</si>
  <si>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</si>
  <si>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</si>
  <si>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</si>
  <si>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</si>
  <si>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</si>
  <si>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</si>
  <si>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</si>
  <si>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</si>
  <si>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</si>
  <si>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</si>
  <si>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</si>
  <si>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</si>
  <si>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</si>
  <si>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</si>
  <si>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</si>
  <si>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</si>
  <si>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</si>
  <si>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</si>
  <si>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</si>
  <si>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</si>
  <si>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</si>
  <si>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</si>
  <si>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</si>
  <si>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</si>
  <si>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</si>
  <si>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</si>
  <si>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</si>
  <si>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</si>
  <si>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</si>
  <si>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</si>
  <si>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</si>
  <si>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</si>
  <si>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</si>
  <si>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</si>
  <si>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</si>
  <si>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</si>
  <si>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</si>
  <si>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</si>
  <si>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</si>
  <si>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</si>
  <si>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</si>
  <si>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</si>
  <si>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</si>
  <si>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</si>
  <si>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</si>
  <si>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</si>
  <si>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</si>
  <si>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</si>
  <si>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</si>
  <si>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</si>
  <si>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</si>
  <si>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</si>
  <si>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</si>
  <si>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</si>
  <si>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</si>
  <si>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</si>
  <si>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</si>
  <si>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</si>
  <si>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</si>
  <si>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</si>
  <si>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</si>
  <si>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</si>
  <si>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</si>
  <si>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</si>
  <si>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</si>
  <si>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</si>
  <si>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</si>
  <si>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</si>
  <si>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</si>
  <si>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</si>
  <si>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</si>
  <si>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</si>
  <si>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</si>
  <si>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</si>
  <si>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</si>
  <si>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</si>
  <si>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</si>
  <si>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</si>
  <si>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</si>
  <si>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</si>
  <si>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</si>
  <si>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</si>
  <si>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</si>
  <si>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</si>
  <si>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</si>
  <si>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</si>
  <si>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</si>
  <si>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</si>
  <si>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</si>
  <si>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</si>
  <si>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</si>
  <si>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</si>
  <si>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</si>
  <si>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</si>
  <si>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</si>
  <si>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</si>
  <si>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</si>
  <si>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</si>
  <si>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</si>
  <si>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</si>
  <si>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</si>
  <si>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</si>
  <si>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</si>
  <si>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</si>
  <si>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</si>
  <si>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</si>
  <si>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</si>
  <si>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</si>
  <si>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</si>
  <si>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</si>
  <si>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</si>
  <si>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</si>
  <si>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</si>
  <si>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</si>
  <si>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</si>
  <si>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</si>
  <si>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</si>
  <si>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</si>
  <si>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</si>
  <si>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</si>
  <si>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</si>
  <si>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</si>
  <si>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</si>
  <si>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</si>
  <si>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</si>
  <si>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</si>
  <si>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</si>
  <si>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</si>
  <si>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</si>
  <si>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</si>
  <si>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</si>
  <si>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</si>
  <si>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</si>
  <si>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</si>
  <si>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</si>
  <si>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</si>
  <si>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</si>
  <si>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</si>
  <si>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</si>
  <si>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</si>
  <si>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</si>
  <si>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</si>
  <si>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</si>
  <si>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</si>
  <si>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</si>
  <si>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</si>
  <si>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</si>
  <si>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</si>
  <si>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</si>
  <si>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</si>
  <si>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</si>
  <si>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</si>
  <si>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</si>
  <si>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</si>
  <si>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</si>
  <si>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</si>
  <si>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</si>
  <si>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</si>
  <si>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</si>
  <si>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</si>
  <si>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</si>
  <si>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</si>
  <si>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</si>
  <si>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</si>
  <si>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</si>
  <si>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</si>
  <si>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</si>
  <si>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</si>
  <si>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</si>
  <si>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</si>
  <si>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</si>
  <si>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</si>
  <si>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</si>
  <si>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</si>
  <si>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</si>
  <si>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</si>
  <si>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</si>
  <si>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</si>
  <si>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</si>
  <si>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</si>
  <si>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</si>
  <si>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</si>
  <si>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</si>
  <si>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</si>
  <si>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</si>
  <si>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</si>
  <si>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</si>
  <si>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</si>
  <si>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</si>
  <si>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</si>
  <si>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</si>
  <si>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</si>
  <si>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</si>
  <si>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</si>
  <si>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</si>
  <si>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</si>
  <si>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</si>
  <si>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</si>
  <si>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</si>
  <si>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</si>
  <si>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</si>
  <si>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</si>
  <si>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</si>
  <si>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</si>
  <si>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</si>
  <si>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</si>
  <si>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</si>
  <si>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</si>
  <si>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</si>
  <si>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</si>
  <si>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</si>
  <si>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</si>
  <si>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</si>
  <si>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</si>
  <si>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</si>
  <si>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</si>
  <si>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</si>
  <si>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</si>
  <si>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</si>
  <si>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</si>
  <si>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</si>
  <si>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</si>
  <si>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</si>
  <si>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</si>
  <si>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</si>
  <si>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</si>
  <si>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</si>
  <si>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</si>
  <si>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</si>
  <si>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</si>
  <si>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</si>
  <si>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</si>
  <si>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</si>
  <si>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</si>
  <si>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</si>
  <si>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</si>
  <si>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</si>
  <si>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</si>
  <si>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</si>
  <si>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</si>
  <si>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</si>
  <si>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</si>
  <si>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</si>
  <si>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</si>
  <si>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</si>
  <si>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</si>
  <si>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</si>
  <si>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</si>
  <si>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</si>
  <si>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</si>
  <si>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</si>
  <si>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</si>
  <si>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</si>
  <si>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</si>
  <si>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</si>
  <si>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</si>
  <si>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</si>
  <si>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</si>
  <si>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</si>
  <si>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</si>
  <si>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</si>
  <si>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</si>
  <si>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</si>
  <si>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</si>
  <si>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</si>
  <si>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</si>
  <si>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</si>
  <si>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</si>
  <si>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</si>
  <si>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</si>
  <si>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</si>
  <si>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</si>
  <si>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</si>
  <si>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</si>
  <si>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</si>
  <si>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</si>
  <si>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</si>
  <si>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</si>
  <si>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</si>
  <si>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</si>
  <si>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</si>
  <si>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</si>
  <si>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</si>
  <si>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</si>
  <si>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</si>
  <si>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</si>
  <si>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</si>
  <si>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</si>
  <si>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</si>
  <si>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</si>
  <si>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</si>
  <si>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</si>
  <si>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</si>
  <si>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</si>
  <si>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</si>
  <si>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</si>
  <si>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</si>
  <si>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</si>
  <si>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</si>
  <si>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</si>
  <si>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</si>
  <si>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</si>
  <si>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</si>
  <si>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</si>
  <si>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</si>
  <si>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</si>
  <si>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</si>
  <si>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</si>
  <si>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</si>
  <si>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</si>
  <si>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</si>
  <si>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</si>
  <si>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</si>
  <si>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</si>
  <si>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</si>
  <si>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</si>
  <si>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</si>
  <si>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</si>
  <si>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</si>
  <si>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</si>
  <si>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</si>
  <si>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</si>
  <si>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</si>
  <si>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</si>
  <si>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</si>
  <si>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</si>
  <si>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</si>
  <si>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</si>
  <si>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</si>
  <si>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</si>
  <si>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</si>
  <si>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</si>
  <si>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</si>
  <si>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</si>
  <si>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</si>
  <si>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</si>
  <si>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</si>
  <si>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</si>
  <si>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</si>
  <si>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</si>
  <si>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</si>
  <si>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</si>
  <si>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</si>
  <si>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</si>
  <si>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</si>
  <si>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</si>
  <si>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</si>
  <si>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</si>
  <si>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</si>
  <si>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</si>
  <si>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</si>
  <si>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</si>
  <si>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</si>
  <si>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</si>
  <si>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</si>
  <si>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</si>
  <si>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</si>
  <si>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</si>
  <si>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</si>
  <si>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</si>
  <si>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</si>
  <si>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</si>
  <si>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</si>
  <si>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</si>
  <si>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</si>
  <si>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</si>
  <si>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</si>
  <si>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</si>
  <si>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</si>
  <si>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</si>
  <si>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</si>
  <si>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</si>
  <si>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</si>
  <si>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</si>
  <si>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</si>
  <si>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</si>
  <si>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</si>
  <si>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</si>
  <si>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</si>
  <si>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</si>
  <si>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</si>
  <si>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</si>
  <si>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</si>
  <si>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</si>
  <si>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</si>
  <si>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</si>
  <si>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</si>
  <si>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</si>
  <si>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</si>
  <si>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</si>
  <si>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</si>
  <si>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</si>
  <si>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</si>
  <si>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</si>
  <si>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</si>
  <si>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</si>
  <si>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</si>
  <si>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</si>
  <si>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</si>
  <si>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</si>
  <si>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</si>
  <si>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</si>
  <si>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</si>
  <si>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</si>
  <si>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</si>
  <si>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</si>
  <si>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</si>
  <si>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</si>
  <si>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</si>
  <si>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</si>
  <si>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</si>
  <si>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</si>
  <si>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</si>
  <si>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</si>
  <si>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</si>
  <si>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</si>
  <si>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</si>
  <si>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</si>
  <si>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</si>
  <si>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</si>
  <si>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</si>
  <si>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</si>
  <si>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</si>
  <si>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</si>
  <si>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</si>
  <si>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</si>
  <si>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</si>
  <si>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</si>
  <si>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</si>
  <si>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</si>
  <si>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</si>
  <si>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</si>
  <si>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</si>
  <si>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</si>
  <si>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</si>
  <si>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</si>
  <si>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</si>
  <si>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</si>
  <si>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</si>
  <si>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</si>
  <si>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</si>
  <si>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</si>
  <si>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</si>
  <si>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</si>
  <si>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</si>
  <si>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</si>
  <si>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</si>
  <si>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</si>
  <si>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</si>
  <si>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</si>
  <si>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</si>
  <si>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</si>
  <si>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</si>
  <si>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</si>
  <si>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</si>
  <si>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</si>
  <si>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</si>
  <si>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</si>
  <si>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</si>
  <si>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</si>
  <si>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</si>
  <si>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</si>
  <si>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</si>
  <si>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</si>
  <si>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</si>
  <si>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</si>
  <si>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</si>
  <si>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</si>
  <si>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</si>
  <si>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</si>
  <si>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</si>
  <si>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</si>
  <si>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</si>
  <si>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</si>
  <si>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</si>
  <si>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</si>
  <si>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</si>
  <si>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</si>
  <si>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</si>
  <si>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</si>
  <si>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</si>
  <si>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</si>
  <si>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</si>
  <si>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</si>
  <si>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</si>
  <si>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</si>
  <si>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</si>
  <si>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</si>
  <si>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</si>
  <si>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</si>
  <si>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</si>
  <si>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</si>
  <si>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</si>
  <si>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</si>
  <si>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</si>
  <si>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</si>
  <si>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</si>
  <si>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</si>
  <si>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</si>
  <si>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</si>
  <si>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</si>
  <si>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</si>
  <si>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</si>
  <si>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</si>
  <si>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</si>
  <si>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</si>
  <si>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</si>
  <si>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</si>
  <si>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</si>
  <si>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</si>
  <si>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</si>
  <si>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</si>
  <si>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</si>
  <si>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</si>
  <si>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</si>
  <si>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</si>
  <si>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</si>
  <si>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</si>
  <si>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</si>
  <si>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</si>
  <si>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</si>
  <si>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</si>
  <si>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</si>
  <si>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</si>
  <si>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</si>
  <si>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</si>
  <si>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</si>
  <si>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</si>
  <si>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</si>
  <si>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</si>
  <si>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</si>
  <si>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</si>
  <si>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</si>
  <si>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</si>
  <si>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</si>
  <si>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</si>
  <si>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</si>
  <si>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</si>
  <si>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</si>
  <si>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</si>
  <si>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</si>
  <si>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</si>
  <si>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</si>
  <si>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</si>
  <si>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</si>
  <si>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</si>
  <si>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</si>
  <si>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</si>
  <si>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</si>
  <si>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</si>
  <si>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</si>
  <si>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</si>
  <si>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</si>
  <si>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</si>
  <si>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</si>
  <si>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</si>
  <si>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</si>
  <si>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</si>
  <si>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</si>
  <si>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</si>
  <si>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</si>
  <si>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</si>
  <si>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</si>
  <si>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</si>
  <si>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</si>
  <si>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</si>
  <si>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</si>
  <si>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</si>
  <si>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</si>
  <si>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</si>
  <si>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</si>
  <si>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</si>
  <si>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</si>
  <si>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</si>
  <si>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</si>
  <si>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</si>
  <si>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</si>
  <si>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</si>
  <si>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</si>
  <si>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</si>
  <si>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</si>
  <si>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</si>
  <si>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</si>
  <si>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</si>
  <si>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</si>
  <si>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</si>
  <si>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</si>
  <si>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</si>
  <si>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</si>
  <si>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</si>
  <si>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</si>
  <si>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</si>
  <si>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</si>
  <si>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</si>
  <si>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</si>
  <si>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</si>
  <si>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</si>
  <si>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</si>
  <si>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</si>
  <si>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</si>
  <si>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</si>
  <si>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</si>
  <si>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</si>
  <si>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</si>
  <si>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</si>
  <si>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</si>
  <si>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</si>
  <si>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</si>
  <si>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</si>
  <si>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</si>
  <si>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</si>
  <si>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</si>
  <si>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</si>
  <si>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</si>
  <si>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</si>
  <si>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</si>
  <si>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</si>
  <si>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</si>
  <si>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</si>
  <si>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</si>
  <si>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</si>
  <si>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</si>
  <si>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</si>
  <si>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</si>
  <si>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</si>
  <si>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</si>
  <si>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</si>
  <si>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</si>
  <si>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</si>
  <si>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</si>
  <si>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</si>
  <si>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</si>
  <si>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</si>
  <si>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</si>
  <si>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</si>
  <si>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</si>
  <si>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</si>
  <si>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</si>
  <si>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</si>
  <si>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</si>
  <si>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</si>
  <si>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</si>
  <si>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</si>
  <si>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</si>
  <si>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</si>
  <si>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</si>
  <si>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</si>
  <si>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</si>
  <si>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</si>
  <si>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</si>
  <si>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</si>
  <si>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</si>
  <si>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</si>
  <si>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</si>
  <si>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</si>
  <si>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</si>
  <si>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</si>
  <si>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</si>
  <si>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</si>
  <si>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</si>
  <si>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</si>
  <si>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</si>
  <si>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</si>
  <si>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</si>
  <si>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</si>
  <si>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</si>
  <si>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</si>
  <si>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</si>
  <si>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</si>
  <si>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</si>
  <si>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</si>
  <si>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</si>
  <si>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</si>
  <si>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</si>
  <si>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</si>
  <si>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</si>
  <si>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</si>
  <si>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</si>
  <si>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</si>
  <si>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</si>
  <si>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</si>
  <si>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</si>
  <si>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</si>
  <si>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</si>
  <si>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</si>
  <si>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</si>
  <si>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</si>
  <si>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</si>
  <si>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</si>
  <si>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</si>
  <si>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</si>
  <si>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</si>
  <si>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</si>
  <si>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</si>
  <si>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</si>
  <si>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</si>
  <si>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</si>
  <si>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</si>
  <si>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</si>
  <si>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</si>
  <si>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</si>
  <si>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</si>
  <si>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</si>
  <si>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</si>
  <si>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</si>
  <si>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</si>
  <si>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</si>
  <si>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</si>
  <si>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</si>
  <si>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</si>
  <si>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</si>
  <si>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</si>
  <si>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</si>
  <si>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</si>
  <si>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</si>
  <si>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</si>
  <si>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</si>
  <si>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</si>
  <si>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</si>
  <si>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</si>
  <si>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</si>
  <si>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</si>
  <si>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</si>
  <si>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</si>
  <si>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</si>
  <si>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</si>
  <si>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</si>
  <si>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</si>
  <si>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</si>
  <si>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</si>
  <si>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</si>
  <si>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</si>
  <si>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</si>
  <si>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</si>
  <si>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</si>
  <si>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</si>
  <si>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</si>
  <si>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</si>
  <si>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</si>
  <si>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</si>
  <si>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</si>
  <si>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</si>
  <si>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</si>
  <si>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</si>
  <si>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</si>
  <si>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</si>
  <si>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</si>
  <si>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</si>
  <si>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</si>
  <si>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</si>
  <si>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</si>
  <si>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</si>
  <si>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</si>
  <si>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</si>
  <si>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</si>
  <si>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</si>
  <si>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</si>
  <si>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</si>
  <si>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</si>
  <si>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</si>
  <si>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</si>
  <si>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</si>
  <si>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</si>
  <si>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</si>
  <si>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</si>
  <si>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</si>
  <si>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</si>
  <si>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</si>
  <si>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</si>
  <si>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</si>
  <si>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</si>
  <si>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</si>
  <si>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</si>
  <si>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</si>
  <si>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</si>
  <si>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</si>
  <si>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</si>
  <si>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</si>
  <si>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</si>
  <si>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</si>
  <si>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</si>
  <si>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</si>
  <si>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</si>
  <si>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</si>
  <si>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</si>
  <si>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</si>
  <si>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</si>
  <si>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</si>
  <si>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</si>
  <si>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</si>
  <si>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</si>
  <si>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</si>
  <si>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</si>
  <si>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</si>
  <si>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</si>
  <si>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</si>
  <si>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</si>
  <si>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</si>
  <si>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</si>
  <si>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</si>
  <si>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</si>
  <si>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</si>
  <si>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</si>
  <si>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</si>
  <si>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</si>
  <si>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</si>
  <si>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</si>
  <si>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</si>
  <si>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</si>
  <si>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</si>
  <si>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</si>
  <si>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</si>
  <si>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</si>
  <si>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</si>
  <si>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</si>
  <si>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</si>
  <si>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</si>
  <si>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</si>
  <si>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</si>
  <si>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</si>
  <si>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</si>
  <si>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</si>
  <si>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</si>
  <si>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</si>
  <si>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</si>
  <si>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</si>
  <si>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</si>
  <si>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</si>
  <si>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</si>
  <si>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</si>
  <si>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</si>
  <si>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</si>
  <si>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</si>
  <si>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</si>
  <si>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</si>
  <si>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</si>
  <si>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</si>
  <si>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</si>
  <si>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</si>
  <si>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</si>
  <si>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</si>
  <si>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</si>
  <si>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</si>
  <si>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</si>
  <si>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</si>
  <si>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</si>
  <si>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</si>
  <si>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</si>
  <si>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</si>
  <si>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</si>
  <si>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</si>
  <si>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</si>
  <si>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</si>
  <si>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</si>
  <si>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</si>
  <si>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</si>
  <si>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</si>
  <si>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</si>
  <si>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</si>
  <si>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</si>
  <si>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</si>
  <si>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</si>
  <si>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</si>
  <si>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</si>
  <si>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</si>
  <si>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</si>
  <si>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</si>
  <si>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</si>
  <si>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</si>
  <si>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</si>
  <si>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</si>
  <si>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</si>
  <si>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</si>
  <si>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</si>
  <si>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</si>
  <si>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</si>
  <si>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</si>
  <si>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</si>
  <si>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</si>
  <si>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</si>
  <si>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</si>
  <si>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</si>
  <si>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</si>
  <si>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</si>
  <si>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</si>
  <si>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</si>
  <si>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</si>
  <si>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</si>
  <si>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</si>
  <si>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</si>
  <si>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</si>
  <si>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</si>
  <si>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</si>
  <si>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</si>
  <si>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</si>
  <si>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</si>
  <si>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</si>
  <si>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</si>
  <si>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</si>
  <si>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</si>
  <si>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</si>
  <si>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</si>
  <si>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</si>
  <si>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</si>
  <si>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</si>
  <si>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</si>
  <si>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</si>
  <si>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</si>
  <si>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</si>
  <si>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</si>
  <si>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</si>
  <si>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</si>
  <si>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</si>
  <si>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</si>
  <si>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</si>
  <si>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</si>
  <si>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</si>
  <si>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</si>
  <si>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</si>
  <si>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</si>
  <si>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</si>
  <si>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</si>
  <si>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</si>
  <si>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</si>
  <si>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</si>
  <si>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</si>
  <si>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</si>
  <si>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</si>
  <si>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</si>
  <si>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</si>
  <si>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</si>
  <si>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</si>
  <si>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</si>
  <si>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</si>
  <si>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</si>
  <si>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</si>
  <si>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</si>
  <si>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</si>
  <si>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</si>
  <si>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</si>
  <si>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</si>
  <si>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</si>
  <si>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</si>
  <si>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</si>
  <si>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</si>
  <si>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</si>
  <si>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</si>
  <si>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</si>
  <si>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</si>
  <si>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</si>
  <si>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</si>
  <si>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</si>
  <si>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</si>
  <si>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</si>
  <si>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</si>
  <si>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</si>
  <si>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</si>
  <si>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</si>
  <si>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</si>
  <si>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</si>
  <si>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</si>
  <si>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</si>
  <si>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</si>
  <si>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</si>
  <si>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</si>
  <si>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</si>
  <si>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</si>
  <si>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</si>
  <si>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</si>
  <si>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</si>
  <si>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</si>
  <si>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</si>
  <si>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</si>
  <si>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</si>
  <si>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</si>
  <si>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</si>
  <si>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</si>
  <si>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</si>
  <si>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</si>
  <si>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</si>
  <si>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</si>
  <si>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</si>
  <si>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</si>
  <si>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</si>
  <si>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</si>
  <si>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</si>
  <si>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</si>
  <si>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</si>
  <si>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</si>
  <si>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</si>
  <si>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</si>
  <si>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</si>
  <si>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</si>
  <si>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</si>
  <si>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</si>
  <si>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</si>
  <si>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</si>
  <si>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</si>
  <si>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</si>
  <si>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</si>
  <si>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</si>
  <si>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</si>
  <si>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</si>
  <si>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</si>
  <si>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</si>
  <si>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</si>
  <si>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</si>
  <si>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</si>
  <si>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</si>
  <si>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</si>
  <si>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</si>
  <si>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</si>
  <si>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</si>
  <si>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</si>
  <si>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</si>
  <si>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</si>
  <si>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</si>
  <si>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</si>
  <si>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</si>
  <si>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</si>
  <si>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</si>
  <si>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</si>
  <si>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</si>
  <si>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</si>
  <si>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</si>
  <si>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</si>
  <si>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</si>
  <si>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</si>
  <si>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</si>
  <si>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</si>
  <si>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</si>
  <si>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</si>
  <si>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</si>
  <si>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</si>
  <si>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</si>
  <si>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</si>
  <si>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</si>
  <si>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</si>
  <si>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</si>
  <si>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</si>
  <si>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</si>
  <si>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</si>
  <si>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</si>
  <si>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</si>
  <si>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</si>
  <si>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</si>
  <si>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</si>
  <si>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</si>
  <si>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</si>
  <si>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</si>
  <si>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</si>
  <si>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</si>
  <si>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</si>
  <si>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</si>
  <si>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</si>
  <si>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</si>
  <si>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</si>
  <si>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</si>
  <si>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</si>
  <si>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</si>
  <si>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</si>
  <si>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</si>
  <si>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</si>
  <si>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</si>
  <si>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</si>
  <si>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</si>
  <si>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</si>
  <si>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</si>
  <si>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</si>
  <si>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</si>
  <si>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</si>
  <si>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</si>
  <si>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</si>
  <si>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</si>
  <si>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</si>
  <si>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</si>
  <si>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</si>
  <si>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</si>
  <si>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</si>
  <si>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</si>
  <si>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</si>
  <si>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</si>
  <si>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</si>
  <si>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</si>
  <si>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</si>
  <si>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</si>
  <si>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</si>
  <si>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</si>
  <si>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</si>
  <si>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</si>
  <si>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</si>
  <si>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</si>
  <si>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</si>
  <si>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</si>
  <si>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</si>
  <si>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</si>
  <si>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</si>
  <si>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</si>
  <si>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</si>
  <si>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</si>
  <si>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</si>
  <si>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</si>
  <si>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</si>
  <si>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</si>
  <si>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</si>
  <si>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</si>
  <si>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</si>
  <si>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</si>
  <si>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</si>
  <si>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</si>
  <si>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</si>
  <si>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</si>
  <si>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</si>
  <si>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</si>
  <si>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</si>
  <si>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</si>
  <si>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</si>
  <si>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</si>
  <si>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</si>
  <si>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</si>
  <si>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</si>
  <si>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</si>
  <si>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</si>
  <si>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</si>
  <si>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</si>
  <si>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</si>
  <si>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</si>
  <si>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</si>
  <si>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</si>
  <si>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</si>
  <si>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</si>
  <si>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</si>
  <si>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</si>
  <si>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</si>
  <si>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</si>
  <si>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</si>
  <si>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</si>
  <si>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</si>
  <si>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</si>
  <si>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</si>
  <si>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</si>
  <si>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</si>
  <si>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</si>
  <si>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</si>
  <si>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</si>
  <si>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</si>
  <si>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</si>
  <si>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</si>
  <si>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</si>
  <si>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</si>
  <si>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</si>
  <si>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</si>
  <si>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</si>
  <si>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</si>
  <si>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</si>
  <si>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</si>
  <si>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</si>
  <si>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</si>
  <si>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</si>
  <si>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</si>
  <si>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</si>
  <si>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</si>
  <si>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</si>
  <si>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</si>
  <si>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</si>
  <si>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</si>
  <si>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</si>
  <si>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</si>
  <si>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</si>
  <si>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</si>
  <si>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</si>
  <si>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</si>
  <si>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</si>
  <si>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</si>
  <si>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</si>
  <si>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</si>
  <si>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</si>
  <si>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</si>
  <si>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</si>
  <si>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</si>
  <si>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</si>
  <si>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</si>
  <si>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</si>
  <si>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</si>
  <si>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</si>
  <si>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</si>
  <si>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</si>
  <si>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</si>
  <si>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</si>
  <si>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</si>
  <si>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</si>
  <si>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</si>
  <si>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</si>
  <si>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</si>
  <si>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</si>
  <si>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</si>
  <si>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</si>
  <si>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</si>
  <si>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</si>
  <si>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</si>
  <si>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</si>
  <si>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</si>
  <si>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</si>
  <si>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</si>
  <si>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</si>
  <si>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</si>
  <si>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</si>
  <si>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</si>
  <si>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</si>
  <si>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</si>
  <si>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</si>
  <si>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</si>
  <si>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</si>
  <si>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</si>
  <si>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</si>
  <si>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</si>
  <si>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</si>
  <si>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</si>
  <si>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</si>
  <si>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</si>
  <si>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</si>
  <si>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</si>
  <si>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</si>
  <si>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</si>
  <si>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</si>
  <si>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</si>
  <si>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</si>
  <si>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</si>
  <si>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</si>
  <si>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</si>
  <si>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</si>
  <si>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</si>
  <si>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</si>
  <si>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</si>
  <si>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</si>
  <si>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</si>
  <si>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</si>
  <si>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</si>
  <si>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</si>
  <si>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</si>
  <si>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</si>
  <si>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</si>
  <si>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</si>
  <si>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</si>
  <si>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</si>
  <si>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</si>
  <si>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</si>
  <si>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</si>
  <si>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</si>
  <si>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</si>
  <si>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</si>
  <si>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</si>
  <si>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</si>
  <si>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</si>
  <si>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</si>
  <si>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</si>
  <si>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</si>
  <si>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</si>
  <si>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</si>
  <si>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</si>
  <si>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</si>
  <si>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</si>
  <si>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</si>
  <si>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</si>
  <si>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</si>
  <si>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</si>
  <si>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</si>
  <si>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</si>
  <si>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</si>
  <si>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</si>
  <si>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</si>
  <si>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</si>
  <si>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</si>
  <si>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</si>
  <si>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</si>
  <si>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</si>
  <si>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</si>
  <si>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</si>
  <si>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</si>
  <si>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</si>
  <si>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</si>
  <si>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</si>
  <si>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</si>
  <si>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</si>
  <si>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</si>
  <si>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</si>
  <si>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</si>
  <si>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</si>
  <si>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</si>
  <si>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</si>
  <si>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</si>
  <si>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</si>
  <si>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</si>
  <si>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</si>
  <si>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</si>
  <si>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</si>
  <si>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</si>
  <si>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</si>
  <si>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</si>
  <si>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</si>
  <si>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</si>
  <si>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</si>
  <si>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</si>
  <si>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</si>
  <si>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</si>
  <si>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</si>
  <si>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</si>
  <si>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</si>
  <si>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</si>
  <si>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</si>
  <si>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</si>
  <si>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</si>
  <si>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</si>
  <si>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</si>
  <si>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</si>
  <si>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</si>
  <si>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</si>
  <si>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</si>
  <si>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</si>
  <si>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</si>
  <si>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</si>
  <si>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</si>
  <si>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</si>
  <si>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</si>
  <si>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</si>
  <si>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</si>
  <si>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</si>
  <si>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</si>
  <si>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</si>
  <si>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</si>
  <si>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</si>
  <si>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</si>
  <si>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</si>
  <si>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</si>
  <si>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</si>
  <si>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</si>
  <si>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</si>
  <si>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</si>
  <si>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</si>
  <si>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</si>
  <si>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</si>
  <si>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</si>
  <si>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</si>
  <si>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</si>
  <si>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</si>
  <si>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</si>
  <si>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</si>
  <si>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</si>
  <si>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</si>
  <si>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</si>
  <si>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</si>
  <si>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</si>
  <si>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</si>
  <si>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</si>
  <si>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</si>
  <si>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</si>
  <si>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</si>
  <si>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</si>
  <si>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</si>
  <si>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</si>
  <si>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</si>
  <si>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</si>
  <si>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</si>
  <si>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</si>
  <si>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</si>
  <si>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</si>
  <si>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</si>
  <si>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</si>
  <si>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</si>
  <si>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</si>
  <si>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</si>
  <si>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</si>
  <si>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</si>
  <si>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</si>
  <si>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</si>
  <si>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</si>
  <si>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</si>
  <si>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</si>
  <si>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</si>
  <si>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</si>
  <si>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</si>
  <si>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</si>
  <si>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</si>
  <si>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</si>
  <si>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</si>
  <si>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</si>
  <si>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</si>
  <si>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</si>
  <si>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</si>
  <si>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</si>
  <si>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</si>
  <si>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</si>
  <si>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</si>
  <si>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</si>
  <si>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</si>
  <si>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</si>
  <si>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</si>
  <si>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</si>
  <si>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</si>
  <si>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</si>
  <si>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</si>
  <si>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</si>
  <si>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</si>
  <si>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</si>
  <si>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</si>
  <si>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</si>
  <si>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</si>
  <si>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</si>
  <si>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</si>
  <si>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</si>
  <si>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</si>
  <si>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</si>
  <si>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</si>
  <si>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</si>
  <si>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</si>
  <si>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</si>
  <si>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</si>
  <si>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</si>
  <si>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</si>
  <si>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</si>
  <si>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</si>
  <si>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</si>
  <si>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</si>
  <si>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</si>
  <si>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</si>
  <si>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</si>
  <si>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</si>
  <si>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</si>
  <si>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</si>
  <si>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</si>
  <si>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</si>
  <si>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</si>
  <si>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</si>
  <si>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</si>
  <si>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</si>
  <si>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</si>
  <si>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</si>
  <si>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</si>
  <si>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</si>
  <si>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</si>
  <si>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</si>
  <si>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</si>
  <si>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</si>
  <si>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</si>
  <si>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</si>
  <si>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</si>
  <si>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</si>
  <si>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</si>
  <si>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</si>
  <si>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</si>
  <si>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</si>
  <si>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</si>
  <si>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</si>
  <si>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</si>
  <si>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</si>
  <si>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</si>
  <si>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</si>
  <si>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</si>
  <si>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</si>
  <si>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</si>
  <si>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</si>
  <si>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</si>
  <si>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</si>
  <si>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</si>
  <si>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</si>
  <si>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</si>
  <si>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</si>
  <si>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</si>
  <si>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</si>
  <si>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</si>
  <si>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</si>
  <si>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</si>
  <si>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</si>
  <si>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</si>
  <si>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</si>
  <si>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</si>
  <si>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</si>
  <si>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</si>
  <si>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</si>
  <si>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</si>
  <si>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</si>
  <si>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</si>
  <si>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</si>
  <si>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</si>
  <si>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</si>
  <si>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</si>
  <si>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</si>
  <si>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</si>
  <si>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</si>
  <si>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</si>
  <si>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</si>
  <si>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</si>
  <si>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</si>
  <si>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</si>
  <si>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</si>
  <si>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</si>
  <si>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</si>
  <si>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</si>
  <si>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</si>
  <si>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</si>
  <si>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</si>
  <si>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</si>
  <si>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</si>
  <si>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</si>
  <si>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</si>
  <si>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</si>
  <si>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</si>
  <si>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</si>
  <si>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</si>
  <si>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</si>
  <si>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</si>
  <si>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</si>
  <si>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</si>
  <si>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</si>
  <si>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</si>
  <si>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</si>
  <si>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</si>
  <si>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</si>
  <si>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</si>
  <si>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</si>
  <si>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</si>
  <si>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</si>
  <si>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</si>
  <si>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</si>
  <si>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</si>
  <si>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</si>
  <si>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</si>
  <si>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</si>
  <si>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</si>
  <si>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</si>
  <si>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</si>
  <si>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</si>
  <si>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</si>
  <si>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</si>
  <si>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</si>
  <si>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</si>
  <si>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</si>
  <si>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</si>
  <si>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</si>
  <si>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</si>
  <si>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</si>
  <si>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</si>
  <si>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</si>
  <si>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</si>
  <si>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</si>
  <si>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</si>
  <si>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</si>
  <si>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</si>
  <si>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</si>
  <si>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</si>
  <si>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</si>
  <si>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</si>
  <si>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</si>
  <si>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</si>
  <si>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</si>
  <si>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</si>
  <si>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</si>
  <si>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</si>
  <si>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</si>
  <si>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</si>
  <si>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</si>
  <si>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</si>
  <si>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</si>
  <si>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</si>
  <si>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</si>
  <si>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</si>
  <si>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</si>
  <si>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</si>
  <si>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</si>
  <si>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</si>
  <si>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</si>
  <si>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</si>
  <si>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</si>
  <si>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</si>
  <si>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</si>
  <si>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</si>
  <si>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</si>
  <si>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</si>
  <si>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</si>
  <si>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</si>
  <si>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</si>
  <si>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</si>
  <si>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</si>
  <si>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</si>
  <si>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</si>
  <si>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</si>
  <si>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</si>
  <si>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</si>
  <si>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</si>
  <si>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</si>
  <si>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</si>
  <si>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</si>
  <si>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</si>
  <si>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</si>
  <si>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</si>
  <si>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</si>
  <si>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</si>
  <si>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</si>
  <si>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</si>
  <si>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</si>
  <si>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</si>
  <si>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</si>
  <si>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</si>
  <si>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</si>
  <si>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</si>
  <si>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</si>
  <si>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</si>
  <si>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</si>
  <si>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</si>
  <si>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</si>
  <si>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</si>
  <si>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</si>
  <si>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</si>
  <si>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</si>
  <si>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</si>
  <si>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</si>
  <si>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</si>
  <si>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</si>
  <si>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</si>
  <si>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</si>
  <si>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</si>
  <si>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</si>
  <si>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</si>
  <si>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</si>
  <si>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</si>
  <si>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</si>
  <si>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</si>
  <si>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</si>
  <si>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</si>
  <si>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</si>
  <si>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</si>
  <si>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</si>
  <si>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</si>
  <si>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</si>
  <si>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</si>
  <si>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</si>
  <si>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</si>
  <si>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</si>
  <si>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</si>
  <si>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</si>
  <si>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</si>
  <si>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</si>
  <si>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</si>
  <si>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</si>
  <si>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</si>
  <si>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</si>
  <si>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</si>
  <si>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</si>
  <si>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</si>
  <si>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</si>
  <si>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</si>
  <si>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</si>
  <si>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</si>
  <si>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</si>
  <si>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</si>
  <si>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</si>
  <si>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</si>
  <si>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</si>
  <si>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</si>
  <si>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</si>
  <si>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</si>
  <si>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</si>
  <si>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</si>
  <si>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</si>
  <si>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</si>
  <si>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</si>
  <si>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</si>
  <si>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</si>
  <si>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</si>
  <si>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</si>
  <si>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</si>
  <si>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</si>
  <si>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</si>
  <si>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</si>
  <si>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</si>
  <si>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</si>
  <si>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</si>
  <si>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</si>
  <si>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</si>
  <si>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</si>
  <si>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</si>
  <si>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</si>
  <si>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</si>
  <si>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</si>
  <si>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</si>
  <si>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</si>
  <si>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</si>
  <si>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</si>
  <si>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</si>
  <si>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</si>
  <si>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</si>
  <si>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</si>
  <si>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</si>
  <si>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</si>
  <si>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</si>
  <si>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</si>
  <si>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</si>
  <si>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</si>
  <si>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</si>
  <si>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</si>
  <si>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</si>
  <si>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</si>
  <si>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</si>
  <si>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</si>
  <si>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</si>
  <si>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</si>
  <si>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</si>
  <si>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</si>
  <si>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</si>
  <si>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</si>
  <si>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</si>
  <si>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</si>
  <si>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</si>
  <si>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</si>
  <si>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</si>
  <si>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</si>
  <si>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</si>
  <si>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</si>
  <si>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</si>
  <si>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</si>
  <si>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</si>
  <si>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</si>
  <si>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</si>
  <si>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</si>
  <si>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</si>
  <si>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</si>
  <si>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</si>
  <si>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</si>
  <si>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</si>
  <si>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</si>
  <si>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</si>
  <si>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</si>
  <si>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</si>
  <si>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</si>
  <si>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</si>
  <si>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</si>
  <si>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</si>
  <si>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</si>
  <si>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</si>
  <si>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</si>
  <si>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</si>
  <si>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</si>
  <si>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</si>
  <si>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</si>
  <si>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</si>
  <si>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</si>
  <si>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</si>
  <si>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</si>
  <si>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</si>
  <si>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</si>
  <si>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</si>
  <si>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</si>
  <si>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</si>
  <si>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</si>
  <si>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</si>
  <si>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</si>
  <si>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</si>
  <si>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</si>
  <si>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</si>
  <si>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</si>
  <si>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</si>
  <si>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</si>
  <si>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</si>
  <si>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</si>
  <si>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</si>
  <si>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</si>
  <si>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</si>
  <si>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</si>
  <si>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</si>
  <si>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</si>
  <si>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</si>
  <si>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</si>
  <si>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</si>
  <si>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</si>
  <si>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</si>
  <si>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</si>
  <si>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</si>
  <si>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</si>
  <si>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</si>
  <si>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</si>
  <si>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</si>
  <si>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</si>
  <si>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</si>
  <si>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</si>
  <si>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</si>
  <si>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</si>
  <si>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</si>
  <si>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</si>
  <si>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</si>
  <si>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</si>
  <si>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</si>
  <si>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</si>
  <si>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</si>
  <si>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</si>
  <si>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</si>
  <si>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</si>
  <si>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</si>
  <si>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</si>
  <si>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</si>
  <si>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</si>
  <si>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</si>
  <si>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</si>
  <si>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</si>
  <si>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</si>
  <si>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</si>
  <si>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</si>
  <si>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</si>
  <si>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</si>
  <si>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</si>
  <si>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</si>
  <si>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</si>
  <si>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</si>
  <si>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</si>
  <si>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</si>
  <si>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</si>
  <si>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</si>
  <si>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</si>
  <si>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</si>
  <si>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</si>
  <si>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</si>
  <si>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</si>
  <si>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</si>
  <si>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</si>
  <si>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</si>
  <si>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</si>
  <si>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</si>
  <si>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</si>
  <si>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</si>
  <si>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</si>
  <si>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</si>
  <si>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</si>
  <si>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</si>
  <si>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</si>
  <si>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</si>
  <si>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</si>
  <si>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</si>
  <si>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</si>
  <si>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</si>
  <si>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</si>
  <si>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</si>
  <si>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</si>
  <si>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</si>
  <si>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</si>
  <si>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</si>
  <si>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</si>
  <si>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</si>
  <si>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</si>
  <si>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</si>
  <si>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</si>
  <si>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</si>
  <si>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</si>
  <si>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</si>
  <si>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</si>
  <si>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</si>
  <si>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</si>
  <si>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</si>
  <si>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</si>
  <si>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</si>
  <si>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</si>
  <si>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</si>
  <si>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</si>
  <si>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</si>
  <si>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</si>
  <si>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</si>
  <si>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</si>
  <si>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</si>
  <si>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</si>
  <si>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</si>
  <si>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</si>
  <si>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</si>
  <si>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</si>
  <si>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</si>
  <si>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</si>
  <si>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</si>
  <si>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</si>
  <si>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</si>
  <si>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</si>
  <si>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</si>
  <si>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</si>
  <si>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</si>
  <si>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</si>
  <si>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</si>
  <si>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</si>
  <si>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</si>
  <si>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</si>
  <si>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</si>
  <si>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</si>
  <si>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</si>
  <si>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</si>
  <si>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</si>
  <si>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</si>
  <si>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</si>
  <si>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</si>
  <si>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</si>
  <si>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</si>
  <si>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</si>
  <si>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</si>
  <si>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</si>
  <si>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</si>
  <si>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</si>
  <si>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</si>
  <si>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</si>
  <si>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</si>
  <si>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</si>
  <si>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</si>
  <si>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</si>
  <si>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</si>
  <si>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</si>
  <si>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</si>
  <si>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</si>
  <si>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</si>
  <si>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</si>
  <si>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</si>
  <si>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</si>
  <si>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</si>
  <si>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</si>
  <si>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</si>
  <si>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</si>
  <si>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</si>
  <si>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</si>
  <si>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</si>
  <si>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</si>
  <si>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</si>
  <si>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</si>
  <si>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</si>
  <si>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</si>
  <si>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</si>
  <si>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</si>
  <si>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</si>
  <si>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</si>
  <si>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</si>
  <si>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</si>
  <si>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</si>
  <si>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</si>
  <si>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</si>
  <si>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</si>
  <si>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</si>
  <si>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</si>
  <si>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</si>
  <si>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</si>
  <si>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</si>
  <si>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</si>
  <si>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</si>
  <si>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</si>
  <si>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</si>
  <si>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</si>
  <si>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</si>
  <si>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</si>
  <si>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</si>
  <si>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</si>
  <si>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</si>
  <si>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</si>
  <si>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</si>
  <si>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</si>
  <si>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</si>
  <si>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</si>
  <si>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</si>
  <si>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</si>
  <si>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</si>
  <si>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</si>
  <si>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</si>
  <si>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</si>
  <si>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</si>
  <si>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</si>
  <si>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</si>
  <si>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</si>
  <si>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</si>
  <si>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</si>
  <si>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</si>
  <si>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</si>
  <si>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</si>
  <si>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</si>
  <si>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</si>
  <si>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</si>
  <si>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</si>
  <si>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</si>
  <si>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</si>
  <si>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</si>
  <si>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</si>
  <si>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</si>
  <si>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</si>
  <si>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</si>
  <si>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</si>
  <si>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</si>
  <si>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</si>
  <si>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</si>
  <si>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</si>
  <si>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</si>
  <si>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</si>
  <si>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</si>
  <si>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</si>
  <si>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</si>
  <si>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</si>
  <si>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</si>
  <si>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</si>
  <si>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</si>
  <si>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</si>
  <si>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</si>
  <si>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</si>
  <si>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</si>
  <si>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</si>
  <si>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</si>
  <si>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</si>
  <si>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</si>
  <si>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</si>
  <si>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</si>
  <si>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</si>
  <si>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</si>
  <si>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</si>
  <si>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</si>
  <si>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</si>
  <si>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</si>
  <si>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</si>
  <si>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</si>
  <si>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</si>
  <si>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</si>
  <si>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</si>
  <si>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</si>
  <si>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</si>
  <si>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</si>
  <si>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</si>
  <si>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</si>
  <si>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</si>
  <si>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</si>
  <si>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</si>
  <si>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</si>
  <si>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</si>
  <si>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</si>
  <si>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</si>
  <si>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</si>
  <si>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</si>
  <si>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</si>
  <si>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</si>
  <si>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</si>
  <si>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</si>
  <si>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</si>
  <si>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</si>
  <si>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</si>
  <si>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</si>
  <si>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</si>
  <si>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</si>
  <si>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</si>
  <si>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</si>
  <si>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</si>
  <si>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</si>
  <si>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</si>
  <si>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</si>
  <si>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</si>
  <si>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</si>
  <si>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</si>
  <si>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</si>
  <si>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</si>
  <si>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</si>
  <si>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</si>
  <si>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</si>
  <si>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</si>
  <si>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</si>
  <si>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</si>
  <si>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</si>
  <si>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</si>
  <si>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</si>
  <si>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</si>
  <si>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</si>
  <si>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</si>
  <si>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</si>
  <si>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</si>
  <si>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</si>
  <si>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</si>
  <si>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</si>
  <si>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</si>
  <si>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</si>
  <si>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</si>
  <si>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</si>
  <si>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</si>
  <si>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</si>
  <si>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</si>
  <si>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</si>
  <si>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</si>
  <si>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</si>
  <si>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</si>
  <si>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</si>
  <si>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</si>
  <si>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</si>
  <si>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</si>
  <si>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</si>
  <si>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</si>
  <si>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</si>
  <si>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</si>
  <si>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</si>
  <si>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</si>
  <si>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</si>
  <si>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</si>
  <si>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</si>
  <si>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</si>
  <si>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</si>
  <si>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</si>
  <si>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</si>
  <si>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</si>
  <si>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</si>
  <si>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</si>
  <si>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</si>
  <si>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</si>
  <si>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</si>
  <si>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</si>
  <si>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</si>
  <si>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</si>
  <si>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</si>
  <si>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</si>
  <si>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</si>
  <si>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</si>
  <si>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</si>
  <si>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</si>
  <si>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</si>
  <si>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</si>
  <si>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</si>
  <si>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</si>
  <si>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</si>
  <si>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</si>
  <si>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</si>
  <si>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</si>
  <si>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</si>
  <si>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</si>
  <si>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</si>
  <si>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</si>
  <si>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</si>
  <si>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</si>
  <si>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</si>
  <si>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</si>
  <si>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</si>
  <si>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</si>
  <si>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</si>
  <si>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</si>
  <si>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</si>
  <si>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</si>
  <si>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</si>
  <si>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</si>
  <si>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</si>
  <si>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</si>
  <si>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</si>
  <si>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</si>
  <si>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</si>
  <si>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</si>
  <si>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</si>
  <si>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</si>
  <si>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</si>
  <si>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</si>
  <si>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</si>
  <si>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</si>
  <si>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</si>
  <si>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</si>
  <si>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</si>
  <si>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</si>
  <si>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</si>
  <si>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</si>
  <si>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</si>
  <si>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</si>
  <si>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</si>
  <si>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</si>
  <si>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</si>
  <si>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</si>
  <si>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</si>
  <si>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</si>
  <si>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</si>
  <si>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</si>
  <si>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</si>
  <si>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</si>
  <si>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</si>
  <si>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</si>
  <si>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</si>
  <si>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</si>
  <si>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</si>
  <si>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</si>
  <si>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</si>
  <si>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</si>
  <si>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</si>
  <si>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</si>
  <si>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</si>
  <si>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</si>
  <si>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</si>
  <si>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</si>
  <si>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</si>
  <si>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</si>
  <si>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</si>
  <si>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</si>
  <si>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</si>
  <si>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</si>
  <si>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</si>
  <si>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</si>
  <si>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</si>
  <si>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</si>
  <si>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</si>
  <si>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</si>
  <si>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</si>
  <si>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</si>
  <si>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</si>
  <si>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</si>
  <si>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</si>
  <si>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</si>
  <si>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</si>
  <si>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</si>
  <si>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</si>
  <si>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</si>
  <si>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</si>
  <si>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</si>
  <si>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</si>
  <si>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</si>
  <si>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</si>
  <si>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</si>
  <si>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</si>
  <si>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</si>
  <si>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</si>
  <si>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</si>
  <si>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</si>
  <si>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</si>
  <si>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</si>
  <si>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</si>
  <si>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</si>
  <si>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</si>
  <si>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</si>
  <si>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</si>
  <si>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</si>
  <si>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</si>
  <si>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</si>
  <si>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</si>
  <si>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</si>
  <si>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</si>
  <si>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</si>
  <si>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</si>
  <si>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</si>
  <si>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</si>
  <si>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</si>
  <si>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</si>
  <si>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</si>
  <si>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</si>
  <si>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</si>
  <si>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</si>
  <si>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</si>
  <si>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</si>
  <si>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</si>
  <si>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</si>
  <si>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</si>
  <si>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</si>
  <si>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</si>
  <si>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</si>
  <si>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</si>
  <si>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</si>
  <si>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</si>
  <si>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</si>
  <si>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</si>
  <si>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</si>
  <si>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</si>
  <si>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</si>
  <si>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</si>
  <si>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</si>
  <si>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</si>
  <si>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</si>
  <si>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</si>
  <si>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</si>
  <si>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</si>
  <si>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</si>
  <si>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</si>
  <si>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</si>
  <si>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</si>
  <si>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</si>
  <si>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</si>
  <si>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</si>
  <si>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</si>
  <si>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</si>
  <si>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</si>
  <si>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</si>
  <si>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</si>
  <si>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</si>
  <si>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</si>
  <si>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</si>
  <si>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</si>
  <si>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</si>
  <si>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</si>
  <si>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</si>
  <si>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</si>
  <si>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</si>
  <si>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</si>
  <si>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</si>
  <si>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</si>
  <si>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</si>
  <si>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</si>
  <si>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</si>
  <si>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</si>
  <si>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</si>
  <si>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</si>
  <si>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</si>
  <si>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</si>
  <si>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</si>
  <si>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</si>
  <si>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</si>
  <si>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</si>
  <si>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</si>
  <si>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</si>
  <si>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</si>
  <si>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</si>
  <si>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</si>
  <si>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</si>
  <si>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</si>
  <si>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</si>
  <si>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</si>
  <si>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</si>
  <si>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</si>
  <si>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</si>
  <si>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</si>
  <si>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</si>
  <si>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</si>
  <si>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</si>
  <si>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</si>
  <si>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</si>
  <si>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</si>
  <si>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</si>
  <si>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</si>
  <si>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</si>
  <si>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</si>
  <si>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</si>
  <si>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</si>
  <si>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</si>
  <si>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</si>
  <si>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</si>
  <si>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</si>
  <si>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</si>
  <si>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</si>
  <si>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</si>
  <si>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</si>
  <si>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</si>
  <si>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</si>
  <si>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</si>
  <si>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</si>
  <si>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</si>
  <si>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</si>
  <si>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</si>
  <si>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</si>
  <si>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</si>
  <si>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</si>
  <si>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</si>
  <si>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</si>
  <si>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</si>
  <si>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</si>
  <si>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</si>
  <si>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</si>
  <si>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</si>
  <si>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</si>
  <si>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</si>
  <si>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</si>
  <si>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</si>
  <si>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</si>
  <si>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</si>
  <si>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</si>
  <si>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</si>
  <si>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</si>
  <si>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</si>
  <si>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</si>
  <si>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</si>
  <si>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</si>
  <si>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</si>
  <si>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</si>
  <si>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</si>
  <si>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</si>
  <si>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</si>
  <si>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</si>
  <si>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</si>
  <si>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</si>
  <si>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</si>
  <si>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</si>
  <si>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</si>
  <si>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</si>
  <si>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</si>
  <si>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</si>
  <si>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</si>
  <si>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</si>
  <si>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</si>
  <si>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</si>
  <si>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</si>
  <si>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</si>
  <si>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</si>
  <si>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</si>
  <si>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</si>
  <si>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</si>
  <si>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</si>
  <si>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</si>
  <si>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</si>
  <si>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</si>
  <si>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</si>
  <si>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</si>
  <si>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</si>
  <si>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</si>
  <si>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</si>
  <si>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</si>
  <si>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</si>
  <si>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</si>
  <si>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</si>
  <si>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</si>
  <si>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</si>
  <si>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</si>
  <si>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</si>
  <si>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</si>
  <si>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</si>
  <si>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</si>
  <si>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</si>
  <si>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</si>
  <si>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</si>
  <si>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</si>
  <si>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</si>
  <si>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</si>
  <si>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</si>
  <si>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</si>
  <si>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</si>
  <si>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</si>
  <si>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</si>
  <si>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</si>
  <si>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</si>
  <si>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</si>
  <si>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</si>
  <si>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</si>
  <si>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</si>
  <si>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</si>
  <si>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</si>
  <si>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</si>
  <si>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</si>
  <si>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</si>
  <si>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</si>
  <si>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</si>
  <si>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</si>
  <si>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</si>
  <si>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</si>
  <si>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</si>
  <si>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</si>
  <si>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</si>
  <si>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</si>
  <si>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</si>
  <si>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</si>
  <si>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</si>
  <si>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</si>
  <si>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</si>
  <si>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</si>
  <si>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</si>
  <si>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</si>
  <si>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</si>
  <si>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</si>
  <si>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</si>
  <si>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</si>
  <si>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</si>
  <si>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</si>
  <si>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</si>
  <si>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</si>
  <si>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</si>
  <si>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</si>
  <si>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</si>
  <si>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</si>
  <si>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</si>
  <si>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</si>
  <si>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</si>
  <si>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</si>
  <si>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</si>
  <si>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</si>
  <si>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</si>
  <si>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</si>
  <si>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</si>
  <si>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</si>
  <si>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</si>
  <si>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</si>
  <si>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</si>
  <si>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</si>
  <si>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</si>
  <si>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</si>
  <si>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</si>
  <si>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</si>
  <si>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</si>
  <si>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</si>
  <si>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</si>
  <si>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</si>
  <si>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</si>
  <si>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</si>
  <si>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</si>
  <si>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</si>
  <si>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</si>
  <si>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</si>
  <si>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</si>
  <si>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</si>
  <si>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</si>
  <si>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</si>
  <si>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</si>
  <si>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</si>
  <si>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</si>
  <si>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</si>
  <si>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</si>
  <si>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</si>
  <si>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</si>
  <si>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</si>
  <si>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</si>
  <si>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</si>
  <si>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</si>
  <si>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</si>
  <si>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</si>
  <si>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</si>
  <si>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</si>
  <si>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</si>
  <si>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</si>
  <si>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</si>
  <si>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</si>
  <si>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</si>
  <si>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</si>
  <si>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</si>
  <si>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</si>
  <si>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</si>
  <si>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</si>
  <si>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</si>
  <si>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</si>
  <si>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</si>
  <si>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</si>
  <si>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</si>
  <si>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</si>
  <si>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</si>
  <si>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</si>
  <si>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</si>
  <si>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</si>
  <si>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</si>
  <si>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</si>
  <si>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</si>
  <si>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</si>
  <si>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</si>
  <si>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</si>
  <si>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</si>
  <si>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</si>
  <si>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</si>
  <si>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</si>
  <si>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</si>
  <si>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</si>
  <si>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</si>
  <si>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</si>
  <si>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</si>
  <si>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</si>
  <si>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</si>
  <si>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</si>
  <si>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</si>
  <si>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</si>
  <si>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</si>
  <si>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</si>
  <si>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</si>
  <si>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</si>
  <si>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</si>
  <si>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</si>
  <si>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</si>
  <si>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</si>
  <si>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</si>
  <si>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</si>
  <si>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</si>
  <si>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</si>
  <si>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</si>
  <si>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</si>
  <si>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</si>
  <si>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</si>
  <si>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</si>
  <si>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</si>
  <si>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</si>
  <si>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</si>
  <si>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</si>
  <si>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</si>
  <si>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</si>
  <si>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</si>
  <si>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</si>
  <si>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</si>
  <si>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</si>
  <si>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</si>
  <si>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</si>
  <si>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</si>
  <si>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</si>
  <si>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</si>
  <si>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</si>
  <si>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</si>
  <si>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</si>
  <si>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</si>
  <si>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</si>
  <si>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</si>
  <si>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</si>
  <si>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</si>
  <si>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</si>
  <si>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</si>
  <si>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</si>
  <si>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</si>
  <si>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</si>
  <si>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</si>
  <si>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</si>
  <si>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</si>
  <si>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</si>
  <si>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</si>
  <si>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</si>
  <si>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</si>
  <si>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</si>
  <si>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</si>
  <si>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</si>
  <si>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</si>
  <si>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</si>
  <si>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</si>
  <si>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</si>
  <si>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</si>
  <si>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</si>
  <si>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</si>
  <si>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</si>
  <si>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</si>
  <si>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</si>
  <si>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</si>
  <si>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</si>
  <si>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</si>
  <si>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</si>
  <si>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</si>
  <si>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</si>
  <si>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</si>
  <si>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</si>
  <si>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</si>
  <si>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</si>
  <si>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</si>
  <si>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</si>
  <si>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</si>
  <si>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</si>
  <si>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</si>
  <si>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</si>
  <si>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</si>
  <si>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</si>
  <si>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</si>
  <si>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</si>
  <si>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</si>
  <si>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</si>
  <si>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</si>
  <si>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</si>
  <si>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</si>
  <si>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</si>
  <si>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</si>
  <si>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</si>
  <si>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</si>
  <si>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</si>
  <si>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</si>
  <si>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</si>
  <si>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</si>
  <si>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</si>
  <si>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</si>
  <si>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</si>
  <si>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</si>
  <si>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</si>
  <si>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</si>
  <si>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</si>
  <si>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</si>
  <si>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</si>
  <si>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</si>
  <si>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</si>
  <si>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</si>
  <si>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</si>
  <si>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</si>
  <si>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</si>
  <si>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</si>
  <si>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</si>
  <si>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</si>
  <si>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</si>
  <si>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</si>
  <si>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</si>
  <si>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</si>
  <si>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</si>
  <si>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</si>
  <si>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</si>
  <si>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</si>
  <si>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</si>
  <si>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</si>
  <si>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</si>
  <si>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</si>
  <si>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</si>
  <si>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</si>
  <si>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</si>
  <si>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</si>
  <si>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</si>
  <si>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</si>
  <si>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</si>
  <si>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</si>
  <si>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</si>
  <si>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</si>
  <si>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</si>
  <si>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</si>
  <si>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</si>
  <si>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</si>
  <si>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</si>
  <si>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</si>
  <si>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</si>
  <si>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</si>
  <si>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</si>
  <si>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</si>
  <si>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</si>
  <si>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</si>
  <si>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</si>
  <si>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</si>
  <si>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</si>
  <si>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</si>
  <si>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</si>
  <si>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</si>
  <si>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</si>
  <si>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</si>
  <si>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</si>
  <si>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</si>
  <si>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</si>
  <si>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</si>
  <si>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</si>
  <si>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</si>
  <si>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</si>
  <si>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</si>
  <si>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</si>
  <si>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</si>
  <si>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</si>
  <si>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</si>
  <si>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</si>
  <si>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</si>
  <si>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</si>
  <si>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</si>
  <si>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</si>
  <si>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</si>
  <si>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</si>
  <si>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</si>
  <si>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</si>
  <si>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</si>
  <si>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</si>
  <si>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</si>
  <si>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</si>
  <si>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</si>
  <si>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</si>
  <si>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</si>
  <si>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</si>
  <si>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</si>
  <si>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</si>
  <si>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</si>
  <si>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</si>
  <si>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</si>
  <si>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</si>
  <si>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</si>
  <si>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</si>
  <si>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</si>
  <si>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</si>
  <si>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</si>
  <si>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</si>
  <si>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</si>
  <si>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</si>
  <si>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</si>
  <si>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</si>
  <si>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</si>
  <si>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</si>
  <si>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</si>
  <si>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</si>
  <si>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</si>
  <si>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</si>
  <si>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</si>
  <si>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</si>
  <si>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</si>
  <si>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</si>
  <si>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</si>
  <si>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</si>
  <si>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</si>
  <si>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</si>
  <si>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</si>
  <si>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</si>
  <si>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</si>
  <si>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</si>
  <si>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</si>
  <si>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</si>
  <si>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</si>
  <si>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</si>
  <si>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</si>
  <si>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</si>
  <si>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</si>
  <si>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</si>
  <si>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</si>
  <si>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</si>
  <si>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</si>
  <si>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</si>
  <si>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</si>
  <si>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</si>
  <si>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</si>
  <si>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</si>
  <si>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</si>
  <si>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</si>
  <si>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</si>
  <si>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</si>
  <si>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</si>
  <si>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</si>
  <si>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</si>
  <si>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</si>
  <si>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</si>
  <si>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</si>
  <si>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</si>
  <si>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</si>
  <si>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</si>
  <si>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</si>
  <si>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</si>
  <si>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</si>
  <si>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</si>
  <si>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</si>
  <si>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</si>
  <si>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</si>
  <si>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</si>
  <si>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</si>
  <si>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</si>
  <si>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</si>
  <si>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</si>
  <si>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</si>
  <si>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</si>
  <si>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</si>
  <si>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</si>
  <si>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</si>
  <si>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</si>
  <si>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</si>
  <si>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</si>
  <si>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</si>
  <si>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</si>
  <si>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</si>
  <si>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</si>
  <si>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</si>
  <si>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</si>
  <si>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</si>
  <si>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</si>
  <si>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</si>
  <si>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</si>
  <si>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</si>
  <si>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</si>
  <si>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</si>
  <si>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</si>
  <si>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</si>
  <si>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</si>
  <si>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</si>
  <si>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</si>
  <si>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</si>
  <si>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</si>
  <si>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</si>
  <si>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</si>
  <si>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</si>
  <si>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</si>
  <si>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</si>
  <si>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</si>
  <si>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</si>
  <si>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</si>
  <si>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</si>
  <si>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</si>
  <si>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</si>
  <si>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</si>
  <si>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</si>
  <si>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</si>
  <si>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</si>
  <si>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</si>
  <si>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</si>
  <si>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</si>
  <si>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</si>
  <si>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</si>
  <si>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</si>
  <si>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</si>
  <si>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</si>
  <si>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</si>
  <si>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</si>
  <si>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</si>
  <si>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</si>
  <si>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</si>
  <si>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</si>
  <si>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</si>
  <si>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</si>
  <si>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</si>
  <si>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</si>
  <si>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</si>
  <si>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</si>
  <si>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</si>
  <si>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</si>
  <si>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</si>
  <si>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</si>
  <si>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</si>
  <si>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</si>
  <si>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</si>
  <si>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</si>
  <si>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</si>
  <si>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</si>
  <si>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</si>
  <si>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</si>
  <si>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</si>
  <si>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</si>
  <si>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</si>
  <si>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</si>
  <si>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</si>
  <si>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</si>
  <si>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</si>
  <si>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</si>
  <si>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</si>
  <si>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</si>
  <si>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</si>
  <si>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</si>
  <si>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</si>
  <si>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</si>
  <si>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</si>
  <si>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</si>
  <si>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</si>
  <si>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</si>
  <si>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</si>
  <si>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</si>
  <si>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</si>
  <si>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</si>
  <si>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</si>
  <si>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</si>
  <si>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</si>
  <si>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</si>
  <si>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</si>
  <si>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</si>
  <si>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</si>
  <si>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</si>
  <si>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</si>
  <si>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</si>
  <si>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</si>
  <si>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</si>
  <si>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</si>
  <si>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</si>
  <si>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</si>
  <si>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</si>
  <si>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</si>
  <si>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</si>
  <si>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</si>
  <si>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</si>
  <si>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</si>
  <si>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</si>
  <si>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</si>
  <si>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</si>
  <si>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</si>
  <si>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</si>
  <si>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</si>
  <si>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</si>
  <si>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</si>
  <si>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</si>
  <si>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</si>
  <si>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</si>
  <si>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</si>
  <si>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</si>
  <si>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</si>
  <si>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</si>
  <si>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</si>
  <si>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</si>
  <si>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</si>
  <si>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</si>
  <si>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</si>
  <si>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</si>
  <si>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</si>
  <si>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</si>
  <si>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</si>
  <si>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</si>
  <si>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</si>
  <si>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</si>
  <si>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</si>
  <si>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</si>
  <si>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</si>
  <si>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</si>
  <si>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</si>
  <si>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</si>
  <si>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</si>
  <si>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</si>
  <si>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</si>
  <si>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</si>
  <si>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</si>
  <si>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</si>
  <si>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</si>
  <si>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</si>
  <si>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</si>
  <si>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</si>
  <si>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</si>
  <si>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</si>
  <si>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</si>
  <si>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</si>
  <si>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</si>
  <si>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</si>
  <si>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</si>
  <si>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</si>
  <si>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</si>
  <si>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</si>
  <si>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</si>
  <si>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</si>
  <si>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</si>
  <si>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</si>
  <si>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</si>
  <si>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</si>
  <si>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</si>
  <si>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</si>
  <si>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</si>
  <si>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</si>
  <si>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</si>
  <si>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</si>
  <si>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</si>
  <si>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</si>
  <si>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</si>
  <si>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</si>
  <si>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</si>
  <si>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</si>
  <si>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</si>
  <si>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</si>
  <si>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</si>
  <si>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</si>
  <si>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</si>
  <si>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</si>
  <si>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</si>
  <si>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</si>
  <si>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</si>
  <si>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</si>
  <si>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</si>
  <si>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</si>
  <si>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</si>
  <si>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</si>
  <si>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</si>
  <si>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</si>
  <si>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</si>
  <si>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</si>
  <si>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</si>
  <si>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</si>
  <si>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</si>
  <si>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</si>
  <si>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</si>
  <si>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</si>
  <si>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</si>
  <si>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</si>
  <si>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</si>
  <si>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</si>
  <si>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</si>
  <si>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</si>
  <si>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</si>
  <si>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</si>
  <si>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</si>
  <si>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</si>
  <si>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</si>
  <si>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</si>
  <si>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</si>
  <si>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</si>
  <si>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</si>
  <si>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</si>
  <si>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</si>
  <si>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</si>
  <si>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</si>
  <si>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</si>
  <si>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</si>
  <si>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</si>
  <si>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</si>
  <si>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</si>
  <si>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</si>
  <si>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</si>
  <si>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</si>
  <si>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</si>
  <si>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</si>
  <si>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</si>
  <si>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</si>
  <si>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</si>
  <si>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</si>
  <si>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</si>
  <si>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</si>
  <si>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</si>
  <si>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</si>
  <si>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</si>
  <si>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</si>
  <si>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</si>
  <si>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</si>
  <si>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</si>
  <si>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</si>
  <si>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</si>
  <si>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</si>
  <si>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</si>
  <si>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</si>
  <si>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</si>
  <si>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</si>
  <si>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</si>
  <si>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</si>
  <si>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</si>
  <si>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</si>
  <si>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</si>
  <si>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</si>
  <si>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</si>
  <si>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</si>
  <si>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</si>
  <si>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</si>
  <si>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</si>
  <si>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</si>
  <si>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</si>
  <si>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</si>
  <si>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</si>
  <si>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</si>
  <si>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</si>
  <si>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</si>
  <si>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</si>
  <si>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</si>
  <si>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</si>
  <si>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</si>
  <si>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</si>
  <si>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</si>
  <si>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</si>
  <si>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</si>
  <si>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</si>
  <si>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</si>
  <si>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</si>
  <si>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</si>
  <si>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</si>
  <si>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</si>
  <si>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</si>
  <si>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</si>
  <si>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</si>
  <si>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</si>
  <si>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</si>
  <si>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</si>
  <si>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</si>
  <si>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</si>
  <si>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</si>
  <si>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</si>
  <si>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</si>
  <si>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</si>
  <si>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</si>
  <si>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</si>
  <si>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</si>
  <si>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</si>
  <si>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</si>
  <si>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</si>
  <si>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</si>
  <si>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</si>
  <si>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</si>
  <si>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</si>
  <si>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</si>
  <si>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</si>
  <si>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</si>
  <si>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</si>
  <si>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</si>
  <si>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</si>
  <si>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</si>
  <si>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</si>
  <si>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</si>
  <si>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</si>
  <si>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</si>
  <si>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</si>
  <si>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</si>
  <si>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</si>
  <si>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</si>
  <si>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</si>
  <si>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</si>
  <si>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</si>
  <si>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</si>
  <si>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</si>
  <si>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</si>
  <si>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</si>
  <si>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</si>
  <si>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</si>
  <si>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</si>
  <si>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</si>
  <si>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</si>
  <si>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</si>
  <si>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</si>
  <si>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</si>
  <si>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</si>
  <si>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</si>
  <si>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</si>
  <si>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</si>
  <si>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</si>
  <si>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</si>
  <si>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</si>
  <si>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</si>
  <si>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</si>
  <si>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</si>
  <si>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</si>
  <si>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</si>
  <si>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</si>
  <si>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</si>
  <si>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</si>
  <si>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</si>
  <si>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</si>
  <si>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</si>
  <si>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</si>
  <si>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</si>
  <si>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</si>
  <si>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</si>
  <si>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</si>
  <si>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</si>
  <si>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</si>
  <si>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</si>
  <si>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</si>
  <si>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</si>
  <si>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</si>
  <si>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</si>
  <si>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</si>
  <si>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</si>
  <si>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</si>
  <si>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</si>
  <si>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</si>
  <si>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</si>
  <si>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</si>
  <si>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</si>
  <si>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</si>
  <si>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</si>
  <si>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</si>
  <si>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</si>
  <si>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</si>
  <si>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</si>
  <si>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</si>
  <si>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</si>
  <si>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</si>
  <si>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</si>
  <si>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</si>
  <si>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</si>
  <si>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</si>
  <si>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</si>
  <si>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</si>
  <si>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</si>
  <si>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</si>
  <si>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</si>
  <si>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</si>
  <si>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</si>
  <si>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</si>
  <si>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</si>
  <si>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</si>
  <si>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</si>
  <si>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</si>
  <si>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</si>
  <si>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</si>
  <si>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</si>
  <si>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</si>
  <si>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</si>
  <si>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</si>
  <si>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</si>
  <si>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</si>
  <si>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</si>
  <si>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</si>
  <si>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</si>
  <si>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</si>
  <si>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</si>
  <si>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</si>
  <si>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</si>
  <si>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</si>
  <si>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</si>
  <si>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</si>
  <si>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</si>
  <si>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</si>
  <si>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</si>
  <si>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</si>
  <si>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</si>
  <si>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</si>
  <si>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</si>
  <si>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</si>
  <si>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</si>
  <si>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</si>
  <si>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</si>
  <si>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</si>
  <si>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</si>
  <si>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</si>
  <si>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</si>
  <si>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</si>
  <si>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</si>
  <si>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</si>
  <si>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</si>
  <si>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</si>
  <si>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</si>
  <si>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</si>
  <si>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</si>
  <si>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</si>
  <si>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</si>
  <si>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</si>
  <si>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</si>
  <si>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</si>
  <si>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</si>
  <si>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</si>
  <si>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</si>
  <si>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</si>
  <si>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</si>
  <si>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</si>
  <si>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</si>
  <si>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</si>
  <si>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</si>
  <si>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</si>
  <si>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</si>
  <si>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</si>
  <si>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</si>
  <si>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</si>
  <si>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</si>
  <si>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</si>
  <si>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</si>
  <si>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</si>
  <si>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</si>
  <si>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</si>
  <si>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</si>
  <si>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</si>
  <si>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</si>
  <si>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</si>
  <si>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</si>
  <si>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</si>
  <si>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</si>
  <si>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</si>
  <si>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</si>
  <si>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</si>
  <si>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</si>
  <si>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</si>
  <si>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</si>
  <si>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</si>
  <si>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</si>
  <si>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</si>
  <si>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</si>
  <si>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</si>
  <si>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</si>
  <si>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</si>
  <si>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</si>
  <si>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</si>
  <si>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</si>
  <si>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</si>
  <si>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</si>
  <si>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</si>
  <si>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</si>
  <si>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</si>
  <si>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</si>
  <si>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</si>
  <si>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</si>
  <si>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</si>
  <si>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</si>
  <si>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</si>
  <si>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</si>
  <si>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</si>
  <si>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</si>
  <si>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</si>
  <si>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</si>
  <si>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</si>
  <si>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</si>
  <si>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</si>
  <si>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</si>
  <si>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</si>
  <si>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</si>
  <si>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</si>
  <si>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</si>
  <si>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</si>
  <si>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</si>
  <si>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</si>
  <si>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</si>
  <si>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</si>
  <si>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</si>
  <si>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</si>
  <si>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</si>
  <si>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</si>
  <si>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</si>
  <si>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</si>
  <si>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</si>
  <si>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</si>
  <si>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</si>
  <si>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</si>
  <si>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</si>
  <si>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</si>
  <si>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</si>
  <si>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</si>
  <si>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</si>
  <si>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</si>
  <si>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</si>
  <si>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</si>
  <si>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</si>
  <si>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</si>
  <si>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</si>
  <si>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</si>
  <si>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</si>
  <si>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</si>
  <si>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</si>
  <si>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</si>
  <si>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</si>
  <si>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</si>
  <si>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</si>
  <si>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</si>
  <si>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</si>
  <si>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</si>
  <si>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</si>
  <si>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</si>
  <si>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</si>
  <si>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</si>
  <si>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</si>
  <si>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</si>
  <si>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</si>
  <si>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</si>
  <si>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</si>
  <si>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</si>
  <si>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</si>
  <si>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</si>
  <si>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</si>
  <si>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</si>
  <si>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</si>
  <si>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</si>
  <si>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</si>
  <si>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</si>
  <si>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</si>
  <si>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</si>
  <si>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</si>
  <si>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</si>
  <si>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</si>
  <si>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</si>
  <si>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</si>
  <si>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</si>
  <si>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</si>
  <si>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</si>
  <si>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</si>
  <si>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</si>
  <si>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</si>
  <si>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</si>
  <si>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</si>
  <si>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</si>
  <si>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</si>
  <si>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</si>
  <si>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</si>
  <si>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</si>
  <si>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</si>
  <si>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</si>
  <si>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</si>
  <si>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</si>
  <si>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</si>
  <si>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</si>
  <si>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</si>
  <si>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</si>
  <si>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</si>
  <si>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</si>
  <si>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</si>
  <si>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</si>
  <si>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</si>
  <si>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</si>
  <si>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</si>
  <si>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</si>
  <si>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</si>
  <si>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</si>
  <si>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</si>
  <si>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</si>
  <si>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</si>
  <si>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</si>
  <si>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</si>
  <si>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</si>
  <si>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</si>
  <si>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</si>
  <si>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</si>
  <si>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</si>
  <si>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</si>
  <si>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</si>
  <si>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</si>
  <si>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</si>
  <si>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</si>
  <si>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</si>
  <si>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</si>
  <si>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</si>
  <si>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</si>
  <si>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</si>
  <si>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</si>
  <si>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</si>
  <si>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</si>
  <si>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</si>
  <si>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</si>
  <si>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</si>
  <si>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</si>
  <si>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</si>
  <si>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</si>
  <si>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</si>
  <si>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</si>
  <si>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</si>
  <si>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</si>
  <si>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</si>
  <si>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</si>
  <si>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</si>
  <si>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</si>
  <si>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</si>
  <si>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</si>
  <si>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</si>
  <si>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</si>
  <si>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</si>
  <si>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</si>
  <si>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</si>
  <si>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</si>
  <si>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</si>
  <si>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</si>
  <si>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</si>
  <si>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</si>
  <si>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</si>
  <si>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</si>
  <si>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</si>
  <si>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</si>
  <si>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</si>
  <si>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</si>
  <si>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</si>
  <si>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</si>
  <si>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</si>
  <si>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</si>
  <si>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</si>
  <si>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</si>
  <si>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</si>
  <si>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</si>
  <si>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</si>
  <si>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</si>
  <si>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</si>
  <si>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</si>
  <si>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</si>
  <si>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</si>
  <si>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</si>
  <si>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</si>
  <si>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</si>
  <si>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</si>
  <si>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</si>
  <si>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</si>
  <si>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</si>
  <si>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</si>
  <si>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</si>
  <si>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</si>
  <si>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</si>
  <si>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</si>
  <si>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</si>
  <si>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</si>
  <si>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</si>
  <si>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</si>
  <si>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</si>
  <si>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</si>
  <si>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</si>
  <si>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</si>
  <si>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</si>
  <si>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</si>
  <si>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</si>
  <si>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</si>
  <si>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</si>
  <si>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</si>
  <si>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</si>
  <si>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</si>
  <si>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</si>
  <si>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</si>
  <si>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</si>
  <si>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</si>
  <si>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</si>
  <si>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</si>
  <si>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</si>
  <si>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</si>
  <si>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</si>
  <si>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</si>
  <si>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</si>
  <si>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</si>
  <si>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</si>
  <si>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</si>
  <si>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</si>
  <si>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</si>
  <si>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</si>
  <si>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</si>
  <si>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</si>
  <si>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</si>
  <si>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</si>
  <si>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</si>
  <si>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</si>
  <si>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</si>
  <si>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</si>
  <si>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</si>
  <si>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</si>
  <si>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</si>
  <si>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</si>
  <si>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</si>
  <si>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</si>
  <si>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</si>
  <si>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</si>
  <si>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</si>
  <si>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</si>
  <si>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</si>
  <si>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</si>
  <si>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</si>
  <si>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</si>
  <si>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</si>
  <si>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</si>
  <si>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</si>
  <si>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</si>
  <si>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</si>
  <si>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</si>
  <si>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</si>
  <si>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</si>
  <si>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</si>
  <si>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</si>
  <si>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</si>
  <si>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</si>
  <si>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</si>
  <si>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</si>
  <si>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</si>
  <si>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</si>
  <si>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</si>
  <si>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</si>
  <si>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</si>
  <si>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</si>
  <si>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</si>
  <si>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</si>
  <si>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</si>
  <si>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</si>
  <si>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</si>
  <si>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</si>
  <si>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</si>
  <si>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</si>
  <si>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</si>
  <si>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</si>
  <si>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</si>
  <si>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</si>
  <si>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</si>
  <si>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</si>
  <si>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</si>
  <si>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</si>
  <si>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</si>
  <si>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</si>
  <si>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</si>
  <si>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</si>
  <si>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</si>
  <si>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</si>
  <si>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</si>
  <si>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</si>
  <si>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</si>
  <si>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</si>
  <si>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</si>
  <si>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</si>
  <si>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</si>
  <si>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</si>
  <si>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</si>
  <si>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</si>
  <si>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</si>
  <si>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</si>
  <si>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</si>
  <si>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</si>
  <si>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</si>
  <si>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</si>
  <si>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</si>
  <si>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</si>
  <si>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</si>
  <si>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</si>
  <si>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</si>
  <si>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</si>
  <si>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</si>
  <si>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</si>
  <si>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</si>
  <si>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</si>
  <si>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</si>
  <si>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</si>
  <si>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</si>
  <si>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</si>
  <si>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</si>
  <si>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</si>
  <si>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</si>
  <si>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</si>
  <si>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</si>
  <si>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</si>
  <si>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</si>
  <si>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</si>
  <si>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</si>
  <si>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</si>
  <si>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</si>
  <si>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</si>
  <si>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</si>
  <si>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</si>
  <si>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</si>
  <si>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</si>
  <si>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</si>
  <si>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</si>
  <si>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</si>
  <si>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</si>
  <si>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</si>
  <si>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</si>
  <si>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</si>
  <si>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</si>
  <si>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</si>
  <si>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</si>
  <si>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</si>
  <si>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</si>
  <si>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</si>
  <si>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</si>
  <si>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</si>
  <si>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</si>
  <si>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</si>
  <si>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</si>
  <si>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</si>
  <si>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</si>
  <si>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</si>
  <si>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</si>
  <si>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</si>
  <si>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</si>
  <si>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</si>
  <si>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</si>
  <si>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</si>
  <si>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</si>
  <si>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</si>
  <si>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</si>
  <si>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</si>
  <si>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</si>
  <si>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</si>
  <si>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</si>
  <si>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</si>
  <si>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</si>
  <si>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</si>
  <si>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</si>
  <si>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</si>
  <si>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</si>
  <si>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</si>
  <si>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</si>
  <si>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</si>
  <si>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</si>
  <si>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</si>
  <si>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</si>
  <si>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</si>
  <si>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</si>
  <si>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</si>
  <si>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</si>
  <si>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</si>
  <si>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</si>
  <si>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</si>
  <si>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</si>
  <si>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</si>
  <si>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</si>
  <si>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</si>
  <si>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</si>
  <si>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</si>
  <si>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</si>
  <si>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</si>
  <si>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</si>
  <si>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</si>
  <si>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</si>
  <si>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</si>
  <si>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</si>
  <si>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</si>
  <si>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</si>
  <si>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</si>
  <si>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</si>
  <si>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</si>
  <si>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</si>
  <si>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</si>
  <si>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</si>
  <si>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</si>
  <si>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</si>
  <si>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</si>
  <si>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</si>
  <si>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</si>
  <si>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</si>
  <si>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</si>
  <si>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</si>
  <si>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</si>
  <si>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</si>
  <si>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</si>
  <si>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</si>
  <si>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</si>
  <si>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</si>
  <si>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</si>
  <si>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</si>
  <si>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</si>
  <si>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</si>
  <si>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</si>
  <si>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</si>
  <si>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</si>
  <si>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</si>
  <si>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</si>
  <si>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</si>
  <si>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</si>
  <si>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</si>
  <si>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</si>
  <si>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</si>
  <si>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</si>
  <si>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</si>
  <si>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</si>
  <si>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</si>
  <si>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</si>
  <si>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</si>
  <si>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</si>
  <si>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</si>
  <si>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</si>
  <si>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</si>
  <si>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</si>
  <si>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</si>
  <si>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</si>
  <si>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</si>
  <si>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</si>
  <si>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</si>
  <si>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</si>
  <si>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</si>
  <si>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</si>
  <si>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</si>
  <si>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</si>
  <si>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</si>
  <si>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</si>
  <si>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</si>
  <si>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</si>
  <si>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</si>
  <si>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</si>
  <si>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</si>
  <si>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</si>
  <si>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</si>
  <si>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</si>
  <si>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</si>
  <si>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</si>
  <si>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</si>
  <si>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</si>
  <si>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</si>
  <si>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</si>
  <si>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</si>
  <si>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</si>
  <si>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</si>
  <si>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</si>
  <si>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</si>
  <si>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</si>
  <si>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</si>
  <si>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</si>
  <si>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</si>
  <si>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</si>
  <si>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</si>
  <si>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</si>
  <si>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</si>
  <si>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</si>
  <si>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</si>
  <si>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</si>
  <si>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</si>
  <si>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</si>
  <si>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</si>
  <si>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</si>
  <si>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</si>
  <si>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</si>
  <si>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</si>
  <si>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</si>
  <si>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</si>
  <si>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</si>
  <si>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</si>
  <si>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</si>
  <si>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</si>
  <si>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</si>
  <si>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</si>
  <si>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</si>
  <si>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</si>
  <si>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</si>
  <si>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</si>
  <si>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</si>
  <si>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</si>
  <si>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</si>
  <si>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</si>
  <si>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</si>
  <si>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</si>
  <si>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</si>
  <si>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</si>
  <si>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</si>
  <si>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</si>
  <si>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</si>
  <si>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</si>
  <si>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</si>
  <si>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</si>
  <si>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</si>
  <si>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</si>
  <si>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</si>
  <si>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</si>
  <si>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</si>
  <si>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</si>
  <si>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</si>
  <si>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</si>
  <si>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</si>
  <si>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</si>
  <si>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</si>
  <si>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</si>
  <si>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</si>
  <si>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</si>
  <si>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</si>
  <si>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</si>
  <si>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</si>
  <si>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</si>
  <si>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</si>
  <si>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</si>
  <si>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</si>
  <si>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</si>
  <si>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</si>
  <si>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</si>
  <si>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</si>
  <si>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</si>
  <si>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</si>
  <si>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</si>
  <si>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</si>
  <si>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</si>
  <si>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</si>
  <si>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</si>
  <si>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</si>
  <si>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</si>
  <si>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</si>
  <si>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</si>
  <si>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</si>
  <si>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</si>
  <si>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</si>
  <si>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</si>
  <si>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</si>
  <si>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</si>
  <si>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</si>
  <si>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</si>
  <si>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</si>
  <si>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</si>
  <si>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</si>
  <si>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</si>
  <si>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</si>
  <si>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</si>
  <si>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</si>
  <si>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</si>
  <si>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</si>
  <si>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</si>
  <si>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</si>
  <si>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</si>
  <si>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</si>
  <si>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</si>
  <si>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</si>
  <si>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</si>
  <si>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</si>
  <si>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</si>
  <si>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</si>
  <si>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</si>
  <si>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</si>
  <si>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</si>
  <si>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</si>
  <si>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</si>
  <si>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</si>
  <si>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</si>
  <si>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</si>
  <si>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</si>
  <si>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</si>
  <si>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</si>
  <si>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</si>
  <si>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</si>
  <si>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</si>
  <si>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</si>
  <si>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</si>
  <si>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</si>
  <si>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</si>
  <si>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</si>
  <si>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</si>
  <si>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</si>
  <si>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</si>
  <si>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</si>
  <si>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</si>
  <si>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</si>
  <si>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</si>
  <si>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</si>
  <si>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</si>
  <si>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</si>
  <si>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</si>
  <si>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</si>
  <si>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</si>
  <si>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</si>
  <si>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</si>
  <si>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</si>
  <si>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</si>
  <si>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</si>
  <si>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</si>
  <si>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</si>
  <si>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</si>
  <si>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</si>
  <si>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</si>
  <si>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</si>
  <si>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</si>
  <si>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</si>
  <si>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</si>
  <si>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</si>
  <si>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</si>
  <si>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</si>
  <si>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</si>
  <si>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</si>
  <si>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</si>
  <si>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</si>
  <si>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</si>
  <si>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</si>
  <si>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</si>
  <si>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</si>
  <si>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</si>
  <si>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</si>
  <si>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</si>
  <si>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</si>
  <si>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</si>
  <si>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</si>
  <si>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</si>
  <si>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</si>
  <si>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</si>
  <si>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</si>
  <si>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</si>
  <si>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</si>
  <si>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</si>
  <si>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</si>
  <si>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</si>
  <si>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</si>
  <si>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</si>
  <si>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</si>
  <si>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</si>
  <si>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</si>
  <si>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</si>
  <si>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</si>
  <si>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</si>
  <si>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</si>
  <si>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</si>
  <si>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</si>
  <si>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</si>
  <si>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</si>
  <si>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</si>
  <si>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</si>
  <si>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</si>
  <si>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</si>
  <si>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</si>
  <si>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</si>
  <si>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</si>
  <si>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</si>
  <si>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</si>
  <si>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</si>
  <si>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</si>
  <si>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</si>
  <si>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</si>
  <si>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</si>
  <si>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</si>
  <si>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</si>
  <si>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</si>
  <si>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</si>
  <si>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</si>
  <si>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</si>
  <si>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</si>
  <si>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</si>
  <si>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</si>
  <si>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</si>
  <si>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</si>
  <si>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</si>
  <si>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</si>
  <si>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</si>
  <si>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</si>
  <si>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</si>
  <si>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</si>
  <si>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</si>
  <si>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</si>
  <si>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</si>
  <si>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</si>
  <si>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</si>
  <si>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</si>
  <si>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</si>
  <si>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</si>
  <si>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</si>
  <si>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</si>
  <si>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</si>
  <si>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</si>
  <si>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</si>
  <si>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</si>
  <si>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</si>
  <si>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</si>
  <si>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</si>
  <si>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</si>
  <si>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</si>
  <si>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</si>
  <si>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</si>
  <si>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</si>
  <si>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</si>
  <si>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</si>
  <si>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</si>
  <si>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</si>
  <si>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</si>
  <si>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</si>
  <si>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</si>
  <si>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</si>
  <si>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</si>
  <si>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</si>
  <si>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</si>
  <si>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</si>
  <si>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</si>
  <si>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</si>
  <si>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</si>
  <si>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</si>
  <si>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</si>
  <si>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</si>
  <si>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</si>
  <si>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</si>
  <si>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</si>
  <si>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</si>
  <si>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</si>
  <si>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</si>
  <si>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</si>
  <si>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</si>
  <si>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</si>
  <si>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</si>
  <si>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</si>
  <si>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</si>
  <si>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</si>
  <si>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</si>
  <si>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</si>
  <si>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</si>
  <si>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</si>
  <si>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</si>
  <si>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</si>
  <si>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</si>
  <si>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</si>
  <si>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</si>
  <si>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</si>
  <si>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</si>
  <si>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</si>
  <si>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</si>
  <si>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</si>
  <si>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</si>
  <si>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</si>
  <si>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</si>
  <si>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</si>
  <si>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</si>
  <si>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</si>
  <si>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</si>
  <si>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</si>
  <si>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</si>
  <si>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</si>
  <si>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</si>
  <si>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</si>
  <si>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</si>
  <si>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</si>
  <si>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</si>
  <si>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</si>
  <si>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</si>
  <si>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</si>
  <si>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</si>
  <si>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</si>
  <si>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</si>
  <si>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</si>
  <si>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</si>
  <si>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</si>
  <si>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</si>
  <si>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</si>
  <si>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</si>
  <si>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</si>
  <si>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</si>
  <si>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</si>
  <si>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</si>
  <si>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</si>
  <si>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</si>
  <si>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</si>
  <si>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</si>
  <si>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</si>
  <si>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</si>
  <si>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</si>
  <si>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</si>
  <si>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</si>
  <si>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</si>
  <si>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</si>
  <si>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</si>
  <si>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</si>
  <si>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</si>
  <si>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</si>
  <si>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</si>
  <si>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</si>
  <si>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</si>
  <si>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</si>
  <si>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</si>
  <si>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</si>
  <si>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</si>
  <si>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</si>
  <si>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</si>
  <si>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</si>
  <si>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</si>
  <si>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</si>
  <si>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</si>
  <si>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</si>
  <si>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</si>
  <si>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</si>
  <si>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</si>
  <si>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</si>
  <si>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</si>
  <si>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</si>
  <si>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</si>
  <si>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</si>
  <si>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</si>
  <si>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</si>
  <si>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</si>
  <si>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</si>
  <si>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</si>
  <si>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</si>
  <si>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</si>
  <si>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</si>
  <si>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</si>
  <si>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</si>
  <si>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</si>
  <si>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</si>
  <si>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</si>
  <si>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</si>
  <si>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</si>
  <si>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</si>
  <si>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</si>
  <si>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</si>
  <si>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</si>
  <si>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</si>
  <si>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</si>
  <si>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</si>
  <si>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</si>
  <si>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</si>
  <si>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</si>
  <si>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</si>
  <si>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</si>
  <si>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</si>
  <si>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</si>
  <si>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</si>
  <si>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</si>
  <si>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</si>
  <si>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</si>
  <si>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</si>
  <si>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</si>
  <si>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</si>
  <si>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</si>
  <si>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</si>
  <si>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</si>
  <si>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</si>
  <si>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</si>
  <si>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</si>
  <si>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</si>
  <si>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</si>
  <si>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</si>
  <si>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</si>
  <si>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</si>
  <si>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</si>
  <si>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</si>
  <si>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</si>
  <si>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</si>
  <si>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</si>
  <si>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</si>
  <si>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</si>
  <si>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</si>
  <si>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</si>
  <si>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</si>
  <si>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</si>
  <si>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</si>
  <si>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</si>
  <si>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</si>
  <si>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</si>
  <si>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</si>
  <si>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</si>
  <si>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</si>
  <si>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</si>
  <si>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</si>
  <si>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</si>
  <si>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</si>
  <si>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</si>
  <si>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</si>
  <si>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</si>
  <si>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</si>
  <si>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</si>
  <si>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</si>
  <si>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</si>
  <si>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</si>
  <si>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</si>
  <si>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</si>
  <si>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</si>
  <si>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</si>
  <si>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</si>
  <si>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</si>
  <si>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</si>
  <si>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</si>
  <si>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</si>
  <si>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</si>
  <si>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</si>
  <si>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</si>
  <si>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</si>
  <si>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</si>
  <si>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</si>
  <si>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</si>
  <si>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</si>
  <si>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</si>
  <si>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</si>
  <si>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</si>
  <si>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</si>
  <si>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</si>
  <si>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</si>
  <si>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</si>
  <si>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</si>
  <si>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</si>
  <si>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</si>
  <si>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</si>
  <si>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</si>
  <si>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</si>
  <si>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</si>
  <si>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</si>
  <si>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</si>
  <si>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</si>
  <si>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</si>
  <si>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</si>
  <si>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</si>
  <si>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</si>
  <si>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</si>
  <si>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</si>
  <si>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</si>
  <si>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</si>
  <si>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</si>
  <si>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</si>
  <si>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</si>
  <si>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</si>
  <si>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</si>
  <si>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</si>
  <si>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</si>
  <si>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</si>
  <si>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</si>
  <si>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</si>
  <si>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</si>
  <si>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</si>
  <si>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</si>
  <si>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</si>
  <si>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</si>
  <si>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</si>
  <si>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</si>
  <si>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</si>
  <si>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</si>
  <si>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</si>
  <si>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</si>
  <si>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</si>
  <si>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</si>
  <si>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</si>
  <si>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</si>
  <si>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</si>
  <si>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</si>
  <si>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</si>
  <si>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</si>
  <si>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</si>
  <si>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</si>
  <si>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</si>
  <si>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</si>
  <si>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</si>
  <si>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</si>
  <si>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</si>
  <si>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</si>
  <si>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</si>
  <si>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</si>
  <si>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</si>
  <si>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</si>
  <si>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</si>
  <si>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</si>
  <si>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</si>
  <si>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</si>
  <si>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</si>
  <si>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</si>
  <si>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</si>
  <si>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</si>
  <si>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</si>
  <si>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</si>
  <si>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</si>
  <si>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</si>
  <si>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</si>
  <si>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</si>
  <si>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</si>
  <si>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</si>
  <si>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</si>
  <si>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</si>
  <si>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</si>
  <si>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</si>
  <si>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</si>
  <si>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</si>
  <si>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</si>
  <si>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</si>
  <si>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</si>
  <si>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</si>
  <si>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</si>
  <si>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</si>
  <si>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</si>
  <si>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</si>
  <si>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</si>
  <si>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</si>
  <si>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</si>
  <si>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</si>
  <si>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</si>
  <si>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</si>
  <si>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</si>
  <si>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</si>
  <si>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</si>
  <si>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</si>
  <si>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</si>
  <si>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</si>
  <si>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</si>
  <si>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</si>
  <si>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</si>
  <si>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</si>
  <si>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</si>
  <si>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</si>
  <si>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</si>
  <si>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</si>
  <si>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</si>
  <si>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</si>
  <si>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</si>
  <si>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</si>
  <si>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</si>
  <si>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</si>
  <si>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</si>
  <si>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</si>
  <si>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</si>
  <si>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</si>
  <si>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</si>
  <si>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</si>
  <si>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</si>
  <si>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</si>
  <si>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</si>
  <si>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</si>
  <si>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</si>
  <si>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</si>
  <si>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</si>
  <si>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</si>
  <si>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</si>
  <si>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</si>
  <si>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</si>
  <si>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</si>
  <si>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</si>
  <si>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</si>
  <si>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</si>
  <si>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</si>
  <si>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</si>
  <si>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</si>
  <si>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</si>
  <si>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</si>
  <si>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</si>
  <si>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</si>
  <si>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</si>
  <si>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</si>
  <si>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</si>
  <si>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</si>
  <si>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</si>
  <si>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</si>
  <si>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</si>
  <si>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</si>
  <si>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</si>
  <si>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</si>
  <si>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</si>
  <si>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</si>
  <si>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</si>
  <si>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</si>
  <si>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</si>
  <si>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</si>
  <si>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</si>
  <si>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</si>
  <si>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</si>
  <si>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</si>
  <si>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</si>
  <si>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</si>
  <si>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</si>
  <si>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</si>
  <si>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</si>
  <si>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</si>
  <si>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</si>
  <si>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</si>
  <si>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</si>
  <si>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</si>
  <si>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</si>
  <si>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</si>
  <si>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</si>
  <si>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</si>
  <si>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</si>
  <si>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</si>
  <si>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</si>
  <si>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</si>
  <si>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</si>
  <si>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</si>
  <si>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</si>
  <si>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</si>
  <si>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</si>
  <si>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</si>
  <si>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</si>
  <si>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</si>
  <si>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</si>
  <si>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</si>
  <si>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</si>
  <si>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</si>
  <si>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</si>
  <si>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</si>
  <si>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</si>
  <si>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</si>
  <si>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</si>
  <si>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</si>
  <si>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</si>
  <si>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</si>
  <si>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</si>
  <si>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</si>
  <si>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</si>
  <si>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</si>
  <si>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</si>
  <si>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</si>
  <si>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</si>
  <si>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</si>
  <si>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</si>
  <si>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</si>
  <si>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</si>
  <si>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</si>
  <si>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</si>
  <si>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</si>
  <si>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</si>
  <si>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</si>
  <si>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</si>
  <si>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</si>
  <si>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</si>
  <si>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</si>
  <si>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</si>
  <si>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</si>
  <si>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</si>
  <si>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</si>
  <si>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</si>
  <si>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</si>
  <si>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</si>
  <si>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</si>
  <si>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</si>
  <si>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</si>
  <si>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</si>
  <si>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</si>
  <si>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</si>
  <si>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</si>
  <si>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</si>
  <si>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</si>
  <si>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</si>
  <si>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</si>
  <si>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</si>
  <si>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</si>
  <si>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</si>
  <si>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</si>
  <si>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</si>
  <si>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</si>
  <si>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</si>
  <si>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</si>
  <si>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</si>
  <si>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</si>
  <si>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</si>
  <si>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</si>
  <si>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</si>
  <si>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</si>
  <si>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</si>
  <si>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</si>
  <si>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</si>
  <si>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</si>
  <si>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</si>
  <si>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</si>
  <si>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</si>
  <si>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</si>
  <si>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</si>
  <si>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</si>
  <si>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</si>
  <si>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</si>
  <si>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</si>
  <si>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</si>
  <si>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</si>
  <si>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</si>
  <si>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</si>
  <si>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</si>
  <si>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</si>
  <si>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</si>
  <si>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</si>
  <si>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</si>
  <si>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</si>
  <si>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</si>
  <si>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</si>
  <si>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</si>
  <si>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</si>
  <si>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</si>
  <si>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</si>
  <si>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</si>
  <si>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</si>
  <si>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</si>
  <si>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</si>
  <si>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</si>
  <si>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</si>
  <si>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</si>
  <si>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</si>
  <si>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</si>
  <si>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</si>
  <si>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</si>
  <si>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</si>
  <si>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</si>
  <si>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</si>
  <si>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</si>
  <si>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</si>
  <si>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</si>
  <si>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</si>
  <si>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</si>
  <si>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</si>
  <si>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</si>
  <si>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</si>
  <si>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</si>
  <si>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</si>
  <si>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</si>
  <si>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</si>
  <si>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</si>
  <si>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</si>
  <si>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</si>
  <si>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</si>
  <si>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</si>
  <si>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</si>
  <si>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</si>
  <si>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</si>
  <si>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</si>
  <si>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</si>
  <si>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</si>
  <si>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</si>
  <si>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</si>
  <si>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</si>
  <si>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</si>
  <si>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</si>
  <si>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</si>
  <si>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</si>
  <si>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</si>
  <si>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</si>
  <si>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</si>
  <si>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</si>
  <si>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</si>
  <si>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</si>
  <si>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</si>
  <si>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</si>
  <si>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</si>
  <si>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</si>
  <si>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</si>
  <si>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</si>
  <si>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</si>
  <si>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</si>
  <si>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</si>
  <si>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</si>
  <si>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</si>
  <si>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</si>
  <si>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</si>
  <si>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</si>
  <si>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</si>
  <si>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</si>
  <si>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</si>
  <si>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</si>
  <si>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</si>
  <si>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</si>
  <si>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</si>
  <si>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</si>
  <si>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</si>
  <si>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</si>
  <si>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</si>
  <si>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</si>
  <si>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</si>
  <si>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</si>
  <si>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</si>
  <si>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</si>
  <si>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</si>
  <si>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</si>
  <si>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</si>
  <si>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</si>
  <si>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</si>
  <si>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</si>
  <si>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</si>
  <si>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</si>
  <si>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</si>
  <si>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</si>
  <si>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</si>
  <si>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</si>
  <si>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</si>
  <si>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</si>
  <si>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</si>
  <si>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</si>
  <si>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</si>
  <si>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</si>
  <si>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</si>
  <si>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</si>
  <si>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</si>
  <si>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</si>
  <si>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</si>
  <si>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</si>
  <si>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</si>
  <si>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</si>
  <si>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</si>
  <si>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</si>
  <si>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</si>
  <si>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</si>
  <si>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</si>
  <si>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</si>
  <si>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</si>
  <si>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</si>
  <si>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</si>
  <si>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</si>
  <si>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</si>
  <si>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</si>
  <si>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</si>
  <si>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</si>
  <si>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</si>
  <si>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</si>
  <si>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</si>
  <si>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</si>
  <si>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</si>
  <si>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</si>
  <si>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</si>
  <si>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</si>
  <si>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</si>
  <si>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</si>
  <si>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</si>
  <si>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</si>
  <si>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</si>
  <si>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</si>
  <si>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</si>
  <si>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</si>
  <si>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</si>
  <si>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</si>
  <si>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</si>
  <si>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</si>
  <si>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</si>
  <si>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</si>
  <si>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</si>
  <si>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</si>
  <si>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</si>
  <si>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</si>
  <si>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</si>
  <si>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</si>
  <si>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</si>
  <si>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</si>
  <si>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</si>
  <si>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</si>
  <si>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</si>
  <si>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</si>
  <si>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</si>
  <si>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</si>
  <si>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</si>
  <si>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</si>
  <si>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</si>
  <si>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</si>
  <si>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</si>
  <si>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</si>
  <si>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</si>
  <si>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</si>
  <si>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</si>
  <si>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</si>
  <si>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</si>
  <si>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</si>
  <si>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</si>
  <si>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</si>
  <si>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</si>
  <si>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</si>
  <si>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</si>
  <si>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</si>
  <si>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</si>
  <si>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</si>
  <si>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</si>
  <si>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</si>
  <si>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</si>
  <si>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</si>
  <si>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</si>
  <si>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</si>
  <si>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</si>
  <si>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</si>
  <si>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</si>
  <si>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</si>
  <si>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</si>
  <si>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</si>
  <si>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</si>
  <si>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</si>
  <si>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</si>
  <si>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</si>
  <si>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</si>
  <si>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</si>
  <si>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</si>
  <si>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</si>
  <si>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</si>
  <si>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</si>
  <si>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</si>
  <si>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</si>
  <si>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</si>
  <si>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</si>
  <si>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</si>
  <si>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</si>
  <si>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</si>
  <si>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</si>
  <si>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</si>
  <si>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</si>
  <si>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</si>
  <si>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</si>
  <si>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</si>
  <si>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</si>
  <si>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</si>
  <si>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</si>
  <si>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</si>
  <si>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</si>
  <si>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</si>
  <si>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</si>
  <si>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</si>
  <si>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</si>
  <si>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</si>
  <si>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</si>
  <si>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</si>
  <si>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</si>
  <si>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</si>
  <si>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</si>
  <si>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</si>
  <si>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</si>
  <si>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</si>
  <si>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</si>
  <si>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</si>
  <si>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</si>
  <si>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</si>
  <si>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</si>
  <si>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</si>
  <si>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</si>
  <si>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</si>
  <si>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</si>
  <si>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</si>
  <si>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</si>
  <si>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</si>
  <si>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</si>
  <si>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</si>
  <si>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</si>
  <si>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</si>
  <si>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</si>
  <si>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</si>
  <si>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</si>
  <si>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</si>
  <si>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</si>
  <si>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</si>
  <si>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</si>
  <si>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</si>
  <si>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</si>
  <si>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</si>
  <si>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</si>
  <si>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</si>
  <si>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</si>
  <si>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</si>
  <si>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</si>
  <si>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</si>
  <si>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</si>
  <si>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</si>
  <si>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</si>
  <si>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</si>
  <si>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</si>
  <si>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</si>
  <si>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</si>
  <si>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</si>
  <si>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</si>
  <si>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</si>
  <si>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</si>
  <si>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</si>
  <si>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</si>
  <si>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</si>
  <si>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</si>
  <si>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</si>
  <si>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</si>
  <si>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</si>
  <si>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</si>
  <si>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</si>
  <si>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</si>
  <si>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</si>
  <si>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</si>
  <si>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</si>
  <si>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</si>
  <si>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</si>
  <si>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</si>
  <si>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</si>
  <si>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</si>
  <si>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</si>
  <si>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</si>
  <si>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</si>
  <si>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</si>
  <si>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</si>
  <si>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</si>
  <si>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</si>
  <si>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</si>
  <si>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</si>
  <si>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</si>
  <si>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</si>
  <si>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</si>
  <si>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</si>
  <si>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</si>
  <si>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</si>
  <si>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</si>
  <si>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</si>
  <si>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</si>
  <si>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</si>
  <si>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</si>
  <si>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</si>
  <si>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</si>
  <si>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</si>
  <si>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</si>
  <si>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</si>
  <si>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</si>
  <si>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</si>
  <si>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</si>
  <si>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</si>
  <si>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</si>
  <si>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</si>
  <si>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</si>
  <si>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</si>
  <si>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</si>
  <si>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</si>
  <si>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</si>
  <si>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</si>
  <si>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</si>
  <si>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</si>
  <si>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</si>
  <si>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</si>
  <si>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</si>
  <si>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</si>
  <si>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</si>
  <si>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</si>
  <si>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</si>
  <si>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</si>
  <si>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</si>
  <si>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</si>
  <si>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</si>
  <si>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</si>
  <si>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</si>
  <si>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</si>
  <si>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</si>
  <si>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</si>
  <si>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</si>
  <si>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</si>
  <si>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</si>
  <si>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</si>
  <si>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</si>
  <si>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</si>
  <si>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</si>
  <si>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</si>
  <si>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</si>
  <si>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</si>
  <si>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</si>
  <si>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</si>
  <si>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</si>
  <si>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</si>
  <si>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</si>
  <si>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</si>
  <si>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</si>
  <si>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</si>
  <si>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</si>
  <si>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</si>
  <si>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</si>
  <si>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</si>
  <si>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</si>
  <si>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</si>
  <si>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</si>
  <si>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</si>
  <si>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</si>
  <si>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</si>
  <si>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</si>
  <si>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</si>
  <si>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</si>
  <si>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</si>
  <si>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</si>
  <si>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</si>
  <si>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</si>
  <si>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</si>
  <si>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</si>
  <si>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</si>
  <si>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</si>
  <si>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</si>
  <si>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</si>
  <si>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</si>
  <si>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</si>
  <si>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</si>
  <si>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</si>
  <si>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</si>
  <si>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</si>
  <si>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</si>
  <si>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</si>
  <si>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</si>
  <si>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</si>
  <si>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</si>
  <si>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</si>
  <si>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</si>
  <si>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</si>
  <si>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</si>
  <si>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</si>
  <si>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</si>
  <si>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</si>
  <si>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</si>
  <si>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</si>
  <si>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</si>
  <si>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</si>
  <si>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</si>
  <si>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</si>
  <si>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</si>
  <si>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</si>
  <si>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</si>
  <si>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</si>
  <si>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</si>
  <si>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</si>
  <si>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</si>
  <si>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</si>
  <si>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</si>
  <si>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</si>
  <si>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</si>
  <si>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</si>
  <si>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</si>
  <si>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</si>
  <si>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</si>
  <si>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</si>
  <si>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</si>
  <si>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</si>
  <si>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</si>
  <si>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</si>
  <si>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</si>
  <si>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</si>
  <si>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</si>
  <si>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</si>
  <si>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</si>
  <si>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</si>
  <si>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</si>
  <si>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</si>
  <si>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</si>
  <si>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</si>
  <si>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</si>
  <si>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</si>
  <si>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</si>
  <si>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</si>
  <si>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</si>
  <si>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</si>
  <si>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</si>
  <si>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</si>
  <si>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</si>
  <si>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</si>
  <si>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</si>
  <si>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</si>
  <si>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</si>
  <si>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</si>
  <si>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</si>
  <si>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</si>
  <si>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</si>
  <si>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</si>
  <si>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</si>
  <si>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</si>
  <si>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</si>
  <si>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</si>
  <si>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</si>
  <si>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</si>
  <si>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</si>
  <si>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</si>
  <si>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</si>
  <si>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</si>
  <si>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</si>
  <si>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</si>
  <si>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</si>
  <si>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</si>
  <si>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</si>
  <si>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</si>
  <si>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</si>
  <si>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</si>
  <si>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</si>
  <si>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</si>
  <si>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</si>
  <si>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</si>
  <si>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</si>
  <si>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</si>
  <si>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</si>
  <si>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</si>
  <si>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</si>
  <si>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</si>
  <si>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</si>
  <si>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</si>
  <si>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</si>
  <si>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</si>
  <si>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</si>
  <si>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</si>
  <si>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</si>
  <si>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</si>
  <si>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</si>
  <si>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</si>
  <si>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</si>
  <si>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</si>
  <si>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</si>
  <si>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</si>
  <si>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</si>
  <si>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</si>
  <si>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</si>
  <si>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</si>
  <si>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</si>
  <si>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</si>
  <si>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</si>
  <si>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</si>
  <si>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</si>
  <si>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</si>
  <si>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</si>
  <si>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</si>
  <si>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</si>
  <si>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</si>
  <si>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</si>
  <si>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</si>
  <si>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</si>
  <si>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</si>
  <si>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</si>
  <si>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</si>
  <si>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</si>
  <si>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</si>
  <si>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</si>
  <si>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</si>
  <si>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</si>
  <si>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</si>
  <si>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</si>
  <si>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</si>
  <si>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</si>
  <si>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</si>
  <si>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</si>
  <si>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</si>
  <si>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</si>
  <si>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</si>
  <si>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</si>
  <si>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</si>
  <si>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</si>
  <si>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</si>
  <si>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</si>
  <si>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</si>
  <si>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</si>
  <si>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</si>
  <si>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</si>
  <si>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</si>
  <si>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</si>
  <si>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</si>
  <si>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</si>
  <si>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</si>
  <si>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</si>
  <si>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</si>
  <si>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</si>
  <si>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</si>
  <si>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</si>
  <si>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</si>
  <si>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</si>
  <si>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</si>
  <si>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</si>
  <si>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</si>
  <si>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</si>
  <si>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</si>
  <si>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</si>
  <si>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</si>
  <si>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</si>
  <si>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</si>
  <si>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</si>
  <si>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</si>
  <si>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</si>
  <si>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</si>
  <si>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</si>
  <si>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</si>
  <si>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</si>
  <si>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</si>
  <si>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</si>
  <si>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</si>
  <si>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</si>
  <si>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</si>
  <si>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</si>
  <si>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</si>
  <si>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</si>
  <si>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</si>
  <si>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</si>
  <si>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</si>
  <si>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</si>
  <si>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</si>
  <si>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</si>
  <si>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</si>
  <si>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</si>
  <si>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</si>
  <si>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</si>
  <si>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</si>
  <si>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</si>
  <si>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</si>
  <si>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</si>
  <si>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</si>
  <si>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</si>
  <si>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</si>
  <si>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</si>
  <si>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</si>
  <si>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</si>
  <si>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</si>
  <si>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</si>
  <si>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</si>
  <si>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</si>
  <si>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</si>
  <si>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</si>
  <si>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</si>
  <si>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</si>
  <si>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</si>
  <si>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</si>
  <si>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</si>
  <si>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</si>
  <si>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</si>
  <si>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</si>
  <si>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</si>
  <si>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</si>
  <si>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</si>
  <si>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</si>
  <si>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</si>
  <si>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</si>
  <si>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</si>
  <si>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</si>
  <si>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</si>
  <si>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</si>
  <si>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</si>
  <si>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</si>
  <si>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</si>
  <si>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</si>
  <si>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</si>
  <si>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</si>
  <si>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</si>
  <si>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</si>
  <si>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</si>
  <si>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</si>
  <si>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</si>
  <si>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</si>
  <si>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</si>
  <si>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</si>
  <si>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</si>
  <si>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</si>
  <si>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</si>
  <si>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</si>
  <si>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</si>
  <si>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</si>
  <si>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</si>
  <si>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</si>
  <si>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</si>
  <si>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</si>
  <si>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</si>
  <si>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</si>
  <si>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</si>
  <si>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</si>
  <si>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</si>
  <si>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</si>
  <si>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</si>
  <si>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</si>
  <si>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</si>
  <si>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</si>
  <si>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</si>
  <si>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</si>
  <si>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</si>
  <si>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</si>
  <si>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</si>
  <si>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</si>
  <si>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</si>
  <si>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</si>
  <si>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</si>
  <si>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</si>
  <si>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</si>
  <si>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</si>
  <si>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</si>
  <si>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</si>
  <si>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</si>
  <si>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</si>
  <si>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</si>
  <si>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</si>
  <si>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</si>
  <si>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</si>
  <si>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</si>
  <si>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</si>
  <si>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</si>
  <si>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</si>
  <si>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</si>
  <si>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</si>
  <si>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</si>
  <si>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</si>
  <si>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</si>
  <si>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</si>
  <si>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</si>
  <si>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</si>
  <si>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</si>
  <si>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</si>
  <si>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</si>
  <si>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</si>
  <si>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</si>
  <si>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</si>
  <si>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</si>
  <si>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</si>
  <si>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</si>
  <si>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</si>
  <si>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</si>
  <si>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</si>
  <si>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</si>
  <si>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</si>
  <si>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</si>
  <si>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</si>
  <si>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</si>
  <si>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</si>
  <si>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</si>
  <si>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</si>
  <si>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</si>
  <si>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</si>
  <si>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</si>
  <si>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</si>
  <si>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</si>
  <si>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</si>
  <si>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</si>
  <si>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</si>
  <si>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</si>
  <si>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</si>
  <si>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</si>
  <si>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</si>
  <si>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</si>
  <si>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</si>
  <si>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</si>
  <si>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</si>
  <si>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</si>
  <si>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</si>
  <si>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</si>
  <si>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</si>
  <si>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</si>
  <si>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</si>
  <si>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</si>
  <si>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</si>
  <si>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</si>
  <si>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</si>
  <si>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</si>
  <si>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</si>
  <si>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</si>
  <si>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</si>
  <si>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</si>
  <si>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</si>
  <si>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</si>
  <si>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</si>
  <si>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</si>
  <si>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</si>
  <si>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</si>
  <si>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</si>
  <si>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</si>
  <si>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</si>
  <si>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</si>
  <si>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</si>
  <si>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</si>
  <si>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</si>
  <si>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</si>
  <si>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</si>
  <si>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</si>
  <si>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</si>
  <si>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</si>
  <si>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</si>
  <si>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</si>
  <si>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</si>
  <si>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</si>
  <si>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</si>
  <si>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</si>
  <si>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</si>
  <si>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</si>
  <si>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</si>
  <si>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</si>
  <si>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</si>
  <si>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</si>
  <si>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</si>
  <si>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</si>
  <si>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</si>
  <si>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</si>
  <si>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</si>
  <si>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</si>
  <si>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</si>
  <si>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</si>
  <si>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</si>
  <si>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</si>
  <si>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</si>
  <si>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</si>
  <si>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</si>
  <si>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</si>
  <si>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</si>
  <si>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</si>
  <si>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</si>
  <si>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</si>
  <si>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</si>
  <si>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</si>
  <si>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</si>
  <si>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</si>
  <si>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</si>
  <si>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</si>
  <si>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</si>
  <si>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</si>
  <si>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</si>
  <si>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</si>
  <si>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</si>
  <si>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</si>
  <si>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</si>
  <si>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</si>
  <si>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</si>
  <si>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</si>
  <si>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</si>
  <si>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</si>
  <si>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</si>
  <si>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</si>
  <si>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</si>
  <si>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</si>
  <si>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</si>
  <si>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</si>
  <si>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</si>
  <si>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</si>
  <si>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</si>
  <si>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</si>
  <si>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</si>
  <si>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</si>
  <si>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</si>
  <si>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</si>
  <si>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</si>
  <si>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</si>
  <si>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</si>
  <si>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</si>
  <si>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</si>
  <si>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</si>
  <si>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</si>
  <si>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</si>
  <si>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</si>
  <si>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</si>
  <si>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</si>
  <si>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</si>
  <si>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</si>
  <si>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</si>
  <si>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</si>
  <si>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</si>
  <si>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</si>
  <si>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</si>
  <si>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</si>
  <si>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</si>
  <si>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</si>
  <si>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</si>
  <si>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</si>
  <si>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</si>
  <si>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</si>
  <si>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</si>
  <si>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</si>
  <si>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</si>
  <si>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</si>
  <si>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</si>
  <si>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</si>
  <si>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</si>
  <si>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</si>
  <si>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</si>
  <si>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</si>
  <si>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</si>
  <si>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</si>
  <si>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</si>
  <si>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</si>
  <si>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</si>
  <si>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</si>
  <si>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</si>
  <si>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</si>
  <si>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</si>
  <si>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</si>
  <si>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</si>
  <si>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</si>
  <si>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</si>
  <si>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</si>
  <si>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</si>
  <si>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</si>
  <si>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</si>
  <si>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</si>
  <si>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</si>
  <si>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</si>
  <si>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</si>
  <si>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</si>
  <si>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</si>
  <si>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</si>
  <si>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</si>
  <si>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</si>
  <si>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</si>
  <si>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</si>
  <si>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</si>
  <si>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</si>
  <si>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</si>
  <si>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</si>
  <si>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</si>
  <si>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</si>
  <si>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</si>
  <si>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</si>
  <si>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</si>
  <si>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</si>
  <si>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</si>
  <si>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</si>
  <si>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</si>
  <si>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</si>
  <si>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</si>
  <si>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</si>
  <si>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</si>
  <si>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</si>
  <si>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</si>
  <si>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</si>
  <si>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</si>
  <si>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</si>
  <si>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</si>
  <si>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</si>
  <si>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</si>
  <si>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</si>
  <si>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</si>
  <si>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</si>
  <si>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</si>
  <si>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</si>
  <si>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</si>
  <si>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</si>
  <si>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</si>
  <si>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</si>
  <si>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</si>
  <si>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</si>
  <si>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</si>
  <si>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</si>
  <si>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</si>
  <si>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</si>
  <si>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</si>
  <si>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</si>
  <si>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</si>
  <si>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</si>
  <si>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</si>
  <si>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</si>
  <si>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</si>
  <si>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</si>
  <si>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</si>
  <si>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</si>
  <si>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</si>
  <si>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</si>
  <si>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</si>
  <si>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</si>
  <si>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</si>
  <si>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</si>
  <si>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</si>
  <si>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</si>
  <si>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</si>
  <si>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</si>
  <si>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</si>
  <si>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</si>
  <si>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</si>
  <si>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</si>
  <si>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</si>
  <si>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</si>
  <si>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</si>
  <si>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</si>
  <si>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</si>
  <si>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</si>
  <si>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</si>
  <si>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</si>
  <si>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</si>
  <si>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</si>
  <si>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</si>
  <si>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</si>
  <si>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</si>
  <si>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</si>
  <si>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</si>
  <si>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</si>
  <si>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</si>
  <si>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</si>
  <si>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</si>
  <si>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</si>
  <si>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</si>
  <si>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</si>
  <si>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</si>
  <si>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</si>
  <si>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</si>
  <si>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</si>
  <si>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</si>
  <si>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</si>
  <si>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</si>
  <si>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</si>
  <si>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</si>
  <si>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</si>
  <si>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</si>
  <si>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</si>
  <si>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</si>
  <si>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</si>
  <si>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</si>
  <si>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</si>
  <si>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</si>
  <si>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</si>
  <si>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</si>
  <si>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</si>
  <si>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</si>
  <si>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</si>
  <si>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</si>
  <si>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</si>
  <si>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</si>
  <si>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</si>
  <si>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</si>
  <si>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</si>
  <si>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</si>
  <si>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</si>
  <si>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</si>
  <si>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</si>
  <si>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</si>
  <si>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</si>
  <si>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</si>
  <si>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</si>
  <si>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</si>
  <si>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</si>
  <si>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</si>
  <si>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</si>
  <si>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</si>
  <si>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</si>
  <si>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</si>
  <si>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</si>
  <si>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</si>
  <si>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</si>
  <si>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</si>
  <si>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</si>
  <si>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</si>
  <si>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</si>
  <si>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</si>
  <si>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</si>
  <si>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</si>
  <si>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</si>
  <si>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</si>
  <si>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</si>
  <si>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</si>
  <si>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</si>
  <si>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</si>
  <si>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</si>
  <si>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</si>
  <si>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</si>
  <si>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</si>
  <si>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</si>
  <si>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</si>
  <si>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</si>
  <si>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</si>
  <si>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</si>
  <si>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</si>
  <si>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</si>
  <si>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</si>
  <si>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</si>
  <si>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</si>
  <si>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</si>
  <si>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</si>
  <si>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</si>
  <si>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</si>
  <si>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</si>
  <si>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</si>
  <si>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</si>
  <si>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</si>
  <si>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</si>
  <si>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</si>
  <si>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</si>
  <si>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</si>
  <si>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</si>
  <si>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</si>
  <si>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</si>
  <si>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</si>
  <si>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</si>
  <si>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</si>
  <si>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</si>
  <si>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</si>
  <si>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</si>
  <si>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</si>
  <si>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</si>
  <si>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</si>
  <si>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</si>
  <si>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</si>
  <si>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</si>
  <si>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</si>
  <si>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</si>
  <si>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</si>
  <si>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</si>
  <si>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</si>
  <si>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</si>
  <si>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</si>
  <si>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</si>
  <si>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</si>
  <si>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</si>
  <si>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</si>
  <si>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</si>
  <si>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</si>
  <si>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</si>
  <si>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</si>
  <si>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</si>
  <si>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</si>
  <si>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</si>
  <si>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</si>
  <si>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</si>
  <si>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</si>
  <si>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</si>
  <si>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</si>
  <si>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</si>
  <si>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</si>
  <si>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</si>
  <si>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</si>
  <si>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</si>
  <si>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</si>
  <si>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</si>
  <si>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</si>
  <si>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</si>
  <si>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</si>
  <si>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</si>
  <si>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</si>
  <si>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</si>
  <si>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</si>
  <si>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</si>
  <si>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</si>
  <si>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</si>
  <si>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</si>
  <si>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</si>
  <si>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</si>
  <si>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</si>
  <si>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</si>
  <si>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</si>
  <si>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</si>
  <si>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</si>
  <si>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</si>
  <si>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</si>
  <si>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</si>
  <si>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</si>
  <si>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</si>
  <si>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</si>
  <si>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</si>
  <si>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</si>
  <si>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</si>
  <si>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</si>
  <si>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</si>
  <si>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</si>
  <si>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</si>
  <si>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</si>
  <si>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</si>
  <si>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</si>
  <si>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</si>
  <si>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</si>
  <si>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</si>
  <si>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</si>
  <si>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</si>
  <si>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</si>
  <si>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</si>
  <si>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</si>
  <si>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</si>
  <si>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</si>
  <si>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</si>
  <si>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</si>
  <si>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</si>
  <si>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</si>
  <si>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</si>
  <si>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</si>
  <si>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</si>
  <si>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</si>
  <si>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</si>
  <si>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</si>
  <si>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</si>
  <si>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</si>
  <si>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</si>
  <si>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</si>
  <si>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</si>
  <si>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</si>
  <si>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</si>
  <si>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</si>
  <si>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</si>
  <si>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</si>
  <si>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</si>
  <si>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</si>
  <si>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</si>
  <si>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</si>
  <si>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</si>
  <si>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</si>
  <si>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</si>
  <si>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</si>
  <si>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</si>
  <si>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</si>
  <si>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</si>
  <si>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</si>
  <si>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</si>
  <si>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</si>
  <si>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</si>
  <si>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</si>
  <si>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</si>
  <si>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</si>
  <si>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</si>
  <si>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</si>
  <si>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</si>
  <si>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</si>
  <si>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</si>
  <si>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</si>
  <si>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</si>
  <si>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</si>
  <si>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</si>
  <si>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</si>
  <si>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</si>
  <si>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</si>
  <si>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</si>
  <si>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</si>
  <si>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</si>
  <si>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</si>
  <si>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</si>
  <si>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</si>
  <si>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</si>
  <si>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</si>
  <si>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</si>
  <si>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</si>
  <si>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</si>
  <si>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</si>
  <si>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</si>
  <si>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</si>
  <si>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</si>
  <si>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</si>
  <si>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</si>
  <si>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</si>
  <si>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</si>
  <si>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</si>
  <si>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</si>
  <si>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</si>
  <si>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</si>
  <si>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</si>
  <si>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</si>
  <si>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</si>
  <si>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</si>
  <si>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</si>
  <si>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</si>
  <si>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</si>
  <si>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</si>
  <si>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</si>
  <si>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</si>
  <si>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</si>
  <si>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</si>
  <si>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</si>
  <si>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</si>
  <si>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</si>
  <si>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</si>
  <si>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</si>
  <si>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</si>
  <si>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</si>
  <si>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</si>
  <si>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</si>
  <si>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</si>
  <si>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</si>
  <si>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</si>
  <si>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</si>
  <si>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</si>
  <si>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</si>
  <si>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</si>
  <si>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</si>
  <si>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</si>
  <si>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</si>
  <si>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</si>
  <si>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</si>
  <si>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</si>
  <si>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</si>
  <si>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</si>
  <si>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</si>
  <si>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</si>
  <si>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</si>
  <si>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</si>
  <si>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</si>
  <si>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</si>
  <si>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</si>
  <si>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</si>
  <si>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</si>
  <si>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</si>
  <si>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</si>
  <si>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</si>
  <si>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</si>
  <si>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</si>
  <si>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</si>
  <si>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</si>
  <si>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</si>
  <si>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</si>
  <si>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</si>
  <si>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</si>
  <si>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</si>
  <si>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</si>
  <si>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</si>
  <si>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</si>
  <si>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</si>
  <si>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</si>
  <si>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</si>
  <si>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</si>
  <si>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</si>
  <si>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</si>
  <si>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</si>
  <si>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</si>
  <si>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</si>
  <si>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</si>
  <si>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</si>
  <si>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</si>
  <si>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</si>
  <si>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</si>
  <si>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</si>
  <si>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</si>
  <si>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</si>
  <si>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</si>
  <si>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</si>
  <si>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</si>
  <si>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</si>
  <si>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</si>
  <si>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</si>
  <si>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</si>
  <si>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</si>
  <si>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</si>
  <si>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</si>
  <si>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</si>
  <si>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</si>
  <si>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</si>
  <si>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</si>
  <si>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</si>
  <si>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</si>
  <si>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</si>
  <si>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</si>
  <si>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</si>
  <si>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</si>
  <si>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</si>
  <si>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</si>
  <si>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</si>
  <si>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</si>
  <si>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</si>
  <si>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</si>
  <si>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</si>
  <si>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</si>
  <si>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</si>
  <si>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</si>
  <si>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</si>
  <si>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</si>
  <si>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</si>
  <si>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</si>
  <si>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</si>
  <si>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</si>
  <si>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</si>
  <si>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</si>
  <si>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</si>
  <si>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</si>
  <si>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</si>
  <si>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</si>
  <si>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</si>
  <si>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</si>
  <si>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</si>
  <si>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</si>
  <si>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</si>
  <si>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</si>
  <si>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</si>
  <si>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</si>
  <si>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</si>
  <si>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</si>
  <si>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</si>
  <si>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</si>
  <si>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</si>
  <si>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</si>
  <si>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</si>
  <si>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</si>
  <si>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</si>
  <si>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</si>
  <si>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</si>
  <si>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</si>
  <si>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</si>
  <si>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</si>
  <si>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</si>
  <si>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</si>
  <si>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</si>
  <si>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</si>
  <si>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</si>
  <si>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</si>
  <si>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</si>
  <si>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</si>
  <si>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</si>
  <si>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</si>
  <si>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</si>
  <si>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</si>
  <si>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</si>
  <si>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</si>
  <si>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</si>
  <si>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</si>
  <si>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</si>
  <si>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</si>
  <si>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</si>
  <si>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</si>
  <si>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</si>
  <si>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</si>
  <si>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</si>
  <si>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</si>
  <si>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</si>
  <si>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</si>
  <si>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</si>
  <si>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</si>
  <si>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</si>
  <si>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</si>
  <si>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</si>
  <si>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</si>
  <si>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</si>
  <si>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</si>
  <si>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</si>
  <si>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</si>
  <si>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</si>
  <si>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</si>
  <si>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</si>
  <si>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</si>
  <si>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</si>
  <si>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</si>
  <si>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</si>
  <si>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</si>
  <si>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</si>
  <si>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</si>
  <si>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</si>
  <si>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</si>
  <si>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</si>
  <si>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</si>
  <si>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</si>
  <si>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</si>
  <si>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</si>
  <si>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</si>
  <si>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</si>
  <si>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</si>
  <si>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</si>
  <si>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</si>
  <si>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</si>
  <si>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</si>
  <si>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</si>
  <si>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</si>
  <si>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</si>
  <si>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</si>
  <si>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</si>
  <si>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</si>
  <si>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</si>
  <si>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</si>
  <si>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</si>
  <si>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</si>
  <si>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</si>
  <si>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</si>
  <si>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</si>
  <si>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</si>
  <si>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</si>
  <si>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</si>
  <si>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</si>
  <si>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</si>
  <si>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</si>
  <si>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</si>
  <si>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</si>
  <si>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</si>
  <si>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</si>
  <si>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</si>
  <si>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</si>
  <si>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</si>
  <si>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</si>
  <si>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</si>
  <si>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</si>
  <si>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</si>
  <si>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</si>
  <si>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</si>
  <si>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</si>
  <si>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</si>
  <si>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</si>
  <si>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</si>
  <si>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</si>
  <si>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</si>
  <si>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</si>
  <si>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</si>
  <si>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</si>
  <si>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</si>
  <si>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</si>
  <si>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</si>
  <si>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</si>
  <si>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</si>
  <si>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</si>
  <si>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</si>
  <si>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</si>
  <si>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</si>
  <si>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</si>
  <si>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</si>
  <si>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</si>
  <si>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</si>
  <si>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</si>
  <si>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</si>
  <si>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</si>
  <si>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</si>
  <si>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</si>
  <si>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</si>
  <si>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</si>
  <si>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</si>
  <si>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</si>
  <si>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</si>
  <si>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</si>
  <si>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</si>
  <si>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</si>
  <si>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</si>
  <si>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</si>
  <si>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</si>
  <si>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</si>
  <si>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</si>
  <si>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</si>
  <si>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</si>
  <si>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</si>
  <si>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</si>
  <si>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</si>
  <si>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</si>
  <si>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</si>
  <si>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</si>
  <si>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</si>
  <si>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</si>
  <si>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</si>
  <si>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</si>
  <si>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</si>
  <si>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</si>
  <si>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</si>
  <si>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</si>
  <si>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</si>
  <si>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</si>
  <si>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</si>
  <si>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</si>
  <si>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</si>
  <si>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</si>
  <si>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</si>
  <si>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</si>
  <si>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</si>
  <si>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</si>
  <si>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</si>
  <si>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</si>
  <si>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</si>
  <si>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</si>
  <si>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</si>
  <si>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</si>
  <si>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</si>
  <si>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</si>
  <si>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</si>
  <si>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</si>
  <si>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</si>
  <si>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</si>
  <si>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</si>
  <si>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</si>
  <si>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</si>
  <si>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</si>
  <si>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</si>
  <si>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</si>
  <si>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</si>
  <si>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</si>
  <si>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</si>
  <si>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</si>
  <si>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</si>
  <si>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</si>
  <si>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</si>
  <si>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</si>
  <si>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</si>
  <si>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</si>
  <si>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</si>
  <si>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</si>
  <si>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</si>
  <si>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</si>
  <si>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</si>
  <si>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</si>
  <si>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</si>
  <si>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</si>
  <si>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</si>
  <si>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</si>
  <si>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</si>
  <si>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</si>
  <si>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</si>
  <si>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</si>
  <si>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</si>
  <si>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</si>
  <si>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</si>
  <si>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</si>
  <si>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</si>
  <si>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</si>
  <si>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</si>
  <si>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</si>
  <si>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</si>
  <si>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</si>
  <si>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</si>
  <si>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</si>
  <si>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</si>
  <si>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</si>
  <si>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</si>
  <si>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</si>
  <si>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</si>
  <si>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</si>
  <si>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</si>
  <si>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</si>
  <si>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</si>
  <si>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</si>
  <si>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</si>
  <si>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</si>
  <si>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</si>
  <si>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</si>
  <si>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</si>
  <si>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</si>
  <si>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</si>
  <si>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</si>
  <si>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</si>
  <si>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</si>
  <si>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</si>
  <si>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</si>
  <si>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</si>
  <si>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</si>
  <si>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</si>
  <si>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</si>
  <si>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</si>
  <si>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</si>
  <si>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</si>
  <si>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</si>
  <si>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</si>
  <si>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</si>
  <si>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</si>
  <si>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</si>
  <si>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</si>
  <si>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</si>
  <si>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</si>
  <si>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</si>
  <si>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</si>
  <si>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</si>
  <si>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</si>
  <si>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</si>
  <si>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</si>
  <si>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</si>
  <si>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</si>
  <si>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</si>
  <si>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</si>
  <si>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</si>
  <si>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</si>
  <si>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</si>
  <si>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</si>
  <si>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</si>
  <si>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</si>
  <si>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</si>
  <si>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</si>
  <si>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</si>
  <si>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</si>
  <si>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</si>
  <si>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</si>
  <si>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</si>
  <si>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</si>
  <si>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</si>
  <si>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</si>
  <si>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</si>
  <si>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</si>
  <si>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</si>
  <si>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</si>
  <si>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</si>
  <si>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</si>
  <si>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</si>
  <si>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</si>
  <si>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</si>
  <si>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</si>
  <si>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</si>
  <si>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</si>
  <si>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</si>
  <si>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</si>
  <si>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</si>
  <si>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</si>
  <si>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</si>
  <si>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</si>
  <si>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</si>
  <si>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</si>
  <si>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</si>
  <si>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</si>
  <si>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</si>
  <si>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</si>
  <si>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</si>
  <si>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</si>
  <si>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</si>
  <si>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</si>
  <si>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</si>
  <si>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</si>
  <si>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</si>
  <si>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</si>
  <si>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</si>
  <si>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</si>
  <si>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</si>
  <si>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</si>
  <si>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</si>
  <si>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</si>
  <si>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</si>
  <si>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</si>
  <si>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</si>
  <si>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</si>
  <si>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</si>
  <si>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</si>
  <si>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</si>
  <si>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</si>
  <si>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</si>
  <si>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</si>
  <si>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</si>
  <si>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</si>
  <si>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</si>
  <si>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</si>
  <si>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</si>
  <si>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</si>
  <si>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</si>
  <si>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</si>
  <si>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</si>
  <si>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</si>
  <si>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</si>
  <si>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</si>
  <si>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</si>
  <si>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</si>
  <si>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</si>
  <si>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</si>
  <si>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</si>
  <si>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</si>
  <si>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</si>
  <si>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</si>
  <si>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</si>
  <si>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</si>
  <si>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</si>
  <si>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</si>
  <si>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</si>
  <si>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</si>
  <si>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</si>
  <si>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</si>
  <si>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</si>
  <si>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</si>
  <si>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</si>
  <si>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</si>
  <si>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</si>
  <si>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</si>
  <si>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</si>
  <si>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</si>
  <si>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</si>
  <si>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</si>
  <si>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</si>
  <si>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</si>
  <si>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</si>
  <si>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</si>
  <si>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</si>
  <si>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</si>
  <si>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</si>
  <si>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</si>
  <si>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</si>
  <si>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</si>
  <si>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</si>
  <si>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</si>
  <si>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</si>
  <si>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</si>
  <si>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</si>
  <si>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</si>
  <si>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</si>
  <si>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</si>
  <si>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</si>
  <si>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</si>
  <si>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</si>
  <si>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</si>
  <si>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</si>
  <si>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</si>
  <si>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</si>
  <si>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</si>
  <si>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</si>
  <si>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</si>
  <si>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</si>
  <si>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</si>
  <si>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</si>
  <si>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</si>
  <si>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</si>
  <si>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</si>
  <si>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</si>
  <si>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</si>
  <si>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</si>
  <si>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</si>
  <si>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</si>
  <si>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</si>
  <si>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</si>
  <si>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</si>
  <si>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</si>
  <si>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</si>
  <si>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</si>
  <si>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</si>
  <si>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</si>
  <si>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</si>
  <si>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</si>
  <si>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</si>
  <si>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</si>
  <si>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</si>
  <si>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</si>
  <si>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</si>
  <si>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</si>
  <si>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</si>
  <si>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</si>
  <si>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</si>
  <si>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</si>
  <si>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</si>
  <si>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</si>
  <si>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</si>
  <si>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</si>
  <si>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</si>
  <si>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</si>
  <si>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</si>
  <si>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</si>
  <si>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</si>
  <si>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</si>
  <si>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</si>
  <si>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</si>
  <si>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</si>
  <si>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</si>
  <si>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</si>
  <si>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</si>
  <si>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</si>
  <si>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</si>
  <si>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</si>
  <si>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</si>
  <si>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</si>
  <si>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</si>
  <si>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</si>
  <si>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</si>
  <si>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</si>
  <si>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</si>
  <si>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</si>
  <si>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</si>
  <si>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</si>
  <si>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</si>
  <si>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</si>
  <si>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</si>
  <si>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</si>
  <si>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</si>
  <si>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</si>
  <si>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</si>
  <si>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</si>
  <si>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</si>
  <si>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</si>
  <si>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</si>
  <si>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</si>
  <si>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</si>
  <si>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</si>
  <si>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</si>
  <si>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</si>
  <si>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</si>
  <si>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</si>
  <si>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</si>
  <si>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</si>
  <si>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</si>
  <si>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</si>
  <si>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</si>
  <si>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</si>
  <si>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</si>
  <si>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</si>
  <si>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</si>
  <si>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</si>
  <si>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</si>
  <si>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</si>
  <si>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</si>
  <si>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</si>
  <si>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</si>
  <si>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</si>
  <si>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</si>
  <si>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</si>
  <si>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</si>
  <si>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</si>
  <si>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</si>
  <si>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</si>
  <si>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</si>
  <si>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</si>
  <si>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</si>
  <si>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</si>
  <si>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</si>
  <si>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</si>
  <si>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</si>
  <si>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</si>
  <si>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</si>
  <si>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</si>
  <si>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</si>
  <si>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</si>
  <si>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</si>
  <si>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</si>
  <si>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</si>
  <si>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</si>
  <si>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</si>
  <si>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</si>
  <si>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</si>
  <si>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</si>
  <si>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</si>
  <si>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</si>
  <si>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</si>
  <si>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</si>
  <si>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</si>
  <si>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</si>
  <si>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</si>
  <si>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</si>
  <si>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</si>
  <si>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</si>
  <si>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</si>
  <si>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</si>
  <si>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</si>
  <si>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</si>
  <si>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</si>
  <si>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</si>
  <si>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</si>
  <si>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</si>
  <si>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</si>
  <si>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</si>
  <si>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</si>
  <si>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</si>
  <si>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</si>
  <si>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</si>
  <si>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</si>
  <si>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</si>
  <si>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</si>
  <si>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</si>
  <si>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</si>
  <si>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</si>
  <si>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</si>
  <si>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</si>
  <si>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</si>
  <si>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</si>
  <si>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</si>
  <si>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</si>
  <si>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</si>
  <si>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</si>
  <si>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</si>
  <si>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</si>
  <si>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</si>
  <si>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</si>
  <si>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</si>
  <si>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</si>
  <si>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</si>
  <si>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</si>
  <si>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</si>
  <si>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</si>
  <si>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</si>
  <si>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</si>
  <si>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</si>
  <si>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</si>
  <si>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</si>
  <si>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</si>
  <si>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</si>
  <si>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</si>
  <si>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</si>
  <si>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</si>
  <si>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</si>
  <si>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</si>
  <si>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</si>
  <si>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</si>
  <si>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</si>
  <si>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</si>
  <si>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</si>
  <si>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</si>
  <si>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</si>
  <si>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</si>
  <si>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</si>
  <si>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</si>
  <si>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</si>
  <si>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</si>
  <si>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</si>
  <si>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</si>
  <si>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</si>
  <si>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</si>
  <si>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</si>
  <si>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</si>
  <si>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</si>
  <si>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</si>
  <si>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</si>
  <si>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</si>
  <si>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</si>
  <si>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</si>
  <si>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</si>
  <si>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</si>
  <si>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</si>
  <si>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</si>
  <si>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</si>
  <si>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</si>
  <si>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</si>
  <si>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</si>
  <si>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</si>
  <si>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</si>
  <si>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</si>
  <si>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</si>
  <si>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</si>
  <si>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</si>
  <si>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</si>
  <si>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</si>
  <si>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</si>
  <si>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</si>
  <si>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</si>
  <si>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</si>
  <si>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</si>
  <si>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</si>
  <si>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</si>
  <si>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</si>
  <si>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</si>
  <si>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</si>
  <si>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</si>
  <si>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</si>
  <si>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</si>
  <si>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</si>
  <si>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</si>
  <si>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</si>
  <si>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</si>
  <si>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</si>
  <si>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</si>
  <si>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</si>
  <si>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</si>
  <si>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</si>
  <si>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</si>
  <si>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</si>
  <si>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</si>
  <si>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</si>
  <si>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</si>
  <si>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</si>
  <si>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</si>
  <si>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</si>
  <si>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</si>
  <si>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</si>
  <si>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</si>
  <si>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</si>
  <si>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</si>
  <si>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</si>
  <si>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</si>
  <si>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</si>
  <si>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</si>
  <si>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</si>
  <si>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</si>
  <si>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</si>
  <si>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</si>
  <si>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</si>
  <si>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</si>
  <si>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</si>
  <si>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</si>
  <si>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</si>
  <si>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</si>
  <si>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</si>
  <si>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</si>
  <si>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</si>
  <si>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</si>
  <si>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</si>
  <si>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</si>
  <si>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</si>
  <si>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</si>
  <si>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</si>
  <si>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</si>
  <si>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</si>
  <si>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</si>
  <si>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</si>
  <si>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</si>
  <si>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</si>
  <si>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</si>
  <si>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</si>
  <si>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</si>
  <si>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</si>
  <si>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</si>
  <si>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</si>
  <si>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</si>
  <si>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</si>
  <si>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</si>
  <si>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</si>
  <si>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</si>
  <si>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</si>
  <si>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</si>
  <si>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</si>
  <si>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</si>
  <si>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</si>
  <si>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</si>
  <si>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</si>
  <si>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</si>
  <si>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</si>
  <si>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</si>
  <si>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</si>
  <si>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</si>
  <si>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</si>
  <si>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</si>
  <si>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</si>
  <si>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</si>
  <si>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</si>
  <si>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</si>
  <si>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</si>
  <si>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</si>
  <si>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</si>
  <si>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</si>
  <si>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</si>
  <si>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</si>
  <si>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</si>
  <si>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</si>
  <si>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</si>
  <si>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</si>
  <si>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</si>
  <si>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</si>
  <si>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</si>
  <si>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</si>
  <si>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</si>
  <si>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</si>
  <si>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</si>
  <si>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</si>
  <si>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</si>
  <si>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</si>
  <si>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</si>
  <si>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</si>
  <si>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</si>
  <si>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</si>
  <si>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</si>
  <si>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</si>
  <si>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</si>
  <si>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</si>
  <si>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</si>
  <si>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</si>
  <si>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</si>
  <si>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</si>
  <si>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</si>
  <si>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</si>
  <si>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</si>
  <si>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</si>
  <si>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</si>
  <si>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</si>
  <si>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</si>
  <si>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</si>
  <si>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</si>
  <si>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</si>
  <si>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</si>
  <si>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</si>
  <si>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</si>
  <si>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</si>
  <si>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</si>
  <si>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</si>
  <si>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</si>
  <si>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</si>
  <si>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</si>
  <si>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</si>
  <si>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</si>
  <si>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</si>
  <si>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</si>
  <si>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</si>
  <si>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</si>
  <si>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</si>
  <si>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</si>
  <si>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</si>
  <si>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</si>
  <si>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</si>
  <si>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</si>
  <si>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</si>
  <si>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</si>
  <si>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</si>
  <si>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</si>
  <si>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</si>
  <si>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</si>
  <si>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</si>
  <si>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</si>
  <si>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</si>
  <si>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</si>
  <si>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</si>
  <si>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</si>
  <si>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</si>
  <si>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</si>
  <si>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</si>
  <si>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</si>
  <si>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</si>
  <si>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</si>
  <si>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</si>
  <si>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</si>
  <si>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</si>
  <si>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</si>
  <si>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</si>
  <si>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</si>
  <si>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</si>
  <si>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</si>
  <si>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</si>
  <si>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</si>
  <si>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</si>
  <si>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</si>
  <si>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</si>
  <si>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</si>
  <si>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</si>
  <si>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</si>
  <si>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</si>
  <si>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</si>
  <si>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</si>
  <si>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</si>
  <si>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</si>
  <si>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</si>
  <si>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</si>
  <si>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</si>
  <si>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</si>
  <si>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</si>
  <si>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</si>
  <si>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</si>
  <si>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</si>
  <si>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</si>
  <si>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</si>
  <si>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</si>
  <si>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</si>
  <si>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</si>
  <si>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</si>
  <si>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</si>
  <si>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</si>
  <si>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</si>
  <si>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</si>
  <si>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</si>
  <si>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</si>
  <si>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</si>
  <si>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</si>
  <si>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</si>
  <si>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</si>
  <si>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</si>
  <si>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</si>
  <si>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</si>
  <si>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</si>
  <si>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</si>
  <si>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</si>
  <si>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</si>
  <si>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</si>
  <si>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</si>
  <si>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</si>
  <si>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</si>
  <si>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</si>
  <si>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</si>
  <si>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</si>
  <si>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</si>
  <si>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</si>
  <si>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</si>
  <si>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</si>
  <si>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</si>
  <si>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</si>
  <si>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</si>
  <si>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</si>
  <si>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</si>
  <si>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</si>
  <si>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</si>
  <si>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</si>
  <si>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</si>
  <si>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</si>
  <si>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</si>
  <si>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</si>
  <si>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</si>
  <si>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</si>
  <si>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</si>
  <si>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</si>
  <si>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</si>
  <si>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</si>
  <si>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</si>
  <si>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</si>
  <si>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</si>
  <si>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</si>
  <si>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</si>
  <si>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</si>
  <si>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</si>
  <si>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</si>
  <si>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</si>
  <si>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</si>
  <si>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</si>
  <si>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</si>
  <si>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</si>
  <si>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</si>
  <si>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</si>
  <si>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</si>
  <si>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</si>
  <si>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</si>
  <si>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</si>
  <si>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</si>
  <si>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</si>
  <si>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</si>
  <si>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</si>
  <si>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</si>
  <si>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</si>
  <si>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</si>
  <si>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</si>
  <si>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</si>
  <si>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</si>
  <si>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</si>
  <si>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</si>
  <si>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</si>
  <si>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</si>
  <si>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</si>
  <si>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</si>
  <si>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</si>
  <si>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</si>
  <si>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</si>
  <si>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</si>
  <si>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</si>
  <si>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</si>
  <si>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</si>
  <si>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</si>
  <si>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</si>
  <si>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</si>
  <si>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</si>
  <si>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</si>
  <si>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</si>
  <si>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</si>
  <si>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</si>
  <si>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</si>
  <si>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</si>
  <si>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</si>
  <si>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</si>
  <si>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</si>
  <si>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</si>
  <si>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</si>
  <si>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</si>
  <si>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</si>
  <si>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</si>
  <si>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</si>
  <si>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</si>
  <si>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</si>
  <si>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</si>
  <si>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</si>
  <si>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</si>
  <si>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</si>
  <si>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</si>
  <si>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</si>
  <si>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</si>
  <si>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</si>
  <si>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</si>
  <si>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</si>
  <si>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</si>
  <si>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</si>
  <si>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</si>
  <si>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</si>
  <si>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</si>
  <si>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</si>
  <si>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</si>
  <si>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</si>
  <si>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</si>
  <si>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</si>
  <si>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</si>
  <si>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</si>
  <si>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</si>
  <si>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</si>
  <si>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</si>
  <si>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</si>
  <si>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</si>
  <si>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</si>
  <si>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</si>
  <si>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</si>
  <si>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</si>
  <si>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</si>
  <si>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</si>
  <si>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</si>
  <si>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</si>
  <si>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</si>
  <si>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</si>
  <si>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</si>
  <si>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</si>
  <si>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</si>
  <si>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</si>
  <si>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</si>
  <si>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</si>
  <si>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</si>
  <si>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</si>
  <si>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</si>
  <si>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</si>
  <si>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</si>
  <si>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</si>
  <si>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</si>
  <si>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</si>
  <si>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</si>
  <si>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</si>
  <si>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</si>
  <si>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</si>
  <si>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</si>
  <si>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</si>
  <si>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</si>
  <si>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</si>
  <si>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</si>
  <si>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</si>
  <si>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</si>
  <si>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</si>
  <si>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</si>
  <si>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</si>
  <si>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</si>
  <si>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</si>
  <si>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</si>
  <si>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</si>
  <si>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</si>
  <si>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</si>
  <si>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</si>
  <si>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</si>
  <si>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</si>
  <si>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</si>
  <si>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</si>
  <si>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</si>
  <si>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</si>
  <si>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</si>
  <si>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</si>
  <si>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</si>
  <si>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</si>
  <si>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</si>
  <si>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</si>
  <si>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</si>
  <si>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</si>
  <si>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</si>
  <si>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</si>
  <si>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</si>
  <si>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</si>
  <si>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</si>
  <si>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</si>
  <si>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</si>
  <si>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</si>
  <si>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</si>
  <si>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</si>
  <si>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</si>
  <si>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</si>
  <si>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</si>
  <si>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</si>
  <si>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</si>
  <si>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</si>
  <si>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</si>
  <si>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</si>
  <si>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</si>
  <si>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</si>
  <si>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</si>
  <si>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</si>
  <si>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</si>
  <si>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</si>
  <si>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</si>
  <si>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</si>
  <si>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</si>
  <si>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</si>
  <si>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</si>
  <si>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</si>
  <si>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</si>
  <si>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</si>
  <si>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</si>
  <si>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</si>
  <si>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</si>
  <si>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</si>
  <si>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</si>
  <si>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</si>
  <si>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</si>
  <si>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</si>
  <si>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</si>
  <si>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</si>
  <si>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</si>
  <si>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</si>
  <si>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</si>
  <si>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</si>
  <si>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</si>
  <si>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</si>
  <si>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</si>
  <si>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</si>
  <si>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</si>
  <si>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</si>
  <si>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</si>
  <si>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</si>
  <si>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</si>
  <si>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</si>
  <si>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</si>
  <si>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</si>
  <si>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</si>
  <si>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</si>
  <si>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</si>
  <si>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</si>
  <si>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</si>
  <si>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</si>
  <si>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</si>
  <si>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</si>
  <si>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</si>
  <si>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</si>
  <si>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</si>
  <si>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</si>
  <si>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</si>
  <si>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</si>
  <si>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</si>
  <si>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</si>
  <si>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</si>
  <si>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</si>
  <si>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</si>
  <si>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</si>
  <si>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</si>
  <si>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</si>
  <si>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</si>
  <si>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</si>
  <si>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</si>
  <si>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</si>
  <si>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</si>
  <si>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</si>
  <si>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</si>
  <si>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</si>
  <si>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</si>
  <si>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</si>
  <si>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</si>
  <si>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</si>
  <si>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</si>
  <si>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</si>
  <si>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</si>
  <si>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</si>
  <si>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</si>
  <si>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</si>
  <si>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</si>
  <si>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</si>
  <si>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</si>
  <si>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</si>
  <si>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</si>
  <si>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</si>
  <si>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</si>
  <si>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</si>
  <si>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</si>
  <si>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</si>
  <si>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</si>
  <si>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</si>
  <si>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</si>
  <si>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</si>
  <si>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</si>
  <si>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</si>
  <si>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</si>
  <si>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</si>
  <si>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</si>
  <si>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</si>
  <si>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</si>
  <si>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</si>
  <si>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</si>
  <si>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</si>
  <si>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</si>
  <si>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</si>
  <si>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</si>
  <si>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</si>
  <si>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</si>
  <si>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</si>
  <si>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</si>
  <si>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</si>
  <si>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</si>
  <si>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</si>
  <si>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</si>
  <si>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</si>
  <si>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</si>
  <si>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</si>
  <si>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</si>
  <si>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</si>
  <si>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</si>
  <si>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</si>
  <si>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</si>
  <si>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</si>
  <si>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</si>
  <si>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</si>
  <si>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</si>
  <si>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</si>
  <si>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</si>
  <si>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</si>
  <si>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</si>
  <si>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</si>
  <si>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</si>
  <si>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</si>
  <si>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</si>
  <si>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</si>
  <si>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</si>
  <si>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</si>
  <si>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</si>
  <si>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</si>
  <si>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</si>
  <si>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</si>
  <si>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</si>
  <si>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</si>
  <si>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</si>
  <si>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</si>
  <si>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</si>
  <si>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</si>
  <si>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</si>
  <si>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</si>
  <si>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</si>
  <si>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</si>
  <si>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</si>
  <si>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</si>
  <si>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</si>
  <si>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</si>
  <si>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</si>
  <si>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</si>
  <si>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</si>
  <si>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</si>
  <si>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</si>
  <si>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</si>
  <si>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</si>
  <si>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</si>
  <si>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</si>
  <si>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</si>
  <si>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</si>
  <si>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</si>
  <si>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</si>
  <si>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</si>
  <si>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</si>
  <si>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</si>
  <si>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</si>
  <si>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</si>
  <si>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</si>
  <si>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</si>
  <si>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</si>
  <si>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</si>
  <si>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</si>
  <si>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</si>
  <si>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</si>
  <si>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</si>
  <si>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</si>
  <si>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</si>
  <si>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</si>
  <si>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</si>
  <si>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</si>
  <si>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</si>
  <si>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</si>
  <si>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</si>
  <si>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</si>
  <si>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</si>
  <si>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</si>
  <si>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</si>
  <si>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</si>
  <si>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</si>
  <si>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</si>
  <si>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</si>
  <si>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</si>
  <si>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</si>
  <si>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</si>
  <si>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</si>
  <si>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</si>
  <si>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</si>
  <si>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</si>
  <si>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</si>
  <si>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</si>
  <si>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</si>
  <si>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</si>
  <si>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</si>
  <si>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</si>
  <si>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</si>
  <si>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</si>
  <si>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</si>
  <si>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</si>
  <si>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</si>
  <si>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</si>
  <si>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</si>
  <si>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</si>
  <si>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</si>
  <si>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</si>
  <si>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</si>
  <si>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</si>
  <si>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</si>
  <si>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</si>
  <si>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</si>
  <si>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</si>
  <si>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</si>
  <si>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</si>
  <si>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</si>
  <si>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</si>
  <si>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</si>
  <si>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</si>
  <si>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</si>
  <si>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</si>
  <si>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</si>
  <si>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</si>
  <si>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</si>
  <si>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</si>
  <si>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</si>
  <si>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</si>
  <si>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</si>
  <si>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</si>
  <si>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</si>
  <si>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</si>
  <si>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</si>
  <si>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</si>
  <si>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</si>
  <si>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</si>
  <si>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</si>
  <si>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</si>
  <si>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</si>
  <si>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</si>
  <si>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</si>
  <si>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</si>
  <si>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</si>
  <si>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</si>
  <si>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</si>
  <si>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</si>
  <si>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</si>
  <si>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</si>
  <si>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</si>
  <si>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</si>
  <si>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</si>
  <si>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</si>
  <si>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</si>
  <si>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</si>
  <si>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</si>
  <si>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</si>
  <si>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</si>
  <si>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</si>
  <si>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</si>
  <si>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</si>
  <si>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</si>
  <si>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</si>
  <si>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</si>
  <si>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</si>
  <si>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</si>
  <si>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</si>
  <si>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</si>
  <si>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</si>
  <si>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</si>
  <si>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</si>
  <si>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</si>
  <si>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</si>
  <si>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</si>
  <si>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</si>
  <si>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</si>
  <si>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</si>
  <si>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</si>
  <si>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</si>
  <si>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</si>
  <si>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</si>
  <si>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</si>
  <si>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</si>
  <si>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</si>
  <si>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</si>
  <si>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</si>
  <si>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</si>
  <si>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</si>
  <si>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</si>
  <si>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</si>
  <si>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</si>
  <si>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</si>
  <si>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</si>
  <si>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</si>
  <si>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</si>
  <si>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</si>
  <si>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</si>
  <si>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</si>
  <si>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</si>
  <si>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</si>
  <si>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</si>
  <si>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</si>
  <si>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</si>
  <si>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</si>
  <si>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</si>
  <si>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</si>
  <si>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</si>
  <si>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</si>
  <si>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</si>
  <si>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</si>
  <si>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</si>
  <si>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</si>
  <si>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</si>
  <si>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</si>
  <si>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</si>
  <si>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</si>
  <si>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</si>
  <si>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</si>
  <si>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</si>
  <si>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</si>
  <si>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</si>
  <si>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</si>
  <si>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</si>
  <si>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</si>
  <si>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</si>
  <si>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</si>
  <si>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</si>
  <si>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</si>
  <si>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</si>
  <si>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</si>
  <si>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</si>
  <si>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</si>
  <si>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</si>
  <si>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</si>
  <si>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</si>
  <si>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</si>
  <si>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</si>
  <si>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</si>
  <si>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</si>
  <si>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</si>
  <si>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</si>
  <si>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</si>
  <si>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</si>
  <si>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</si>
  <si>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</si>
  <si>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</si>
  <si>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</si>
  <si>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</si>
  <si>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</si>
  <si>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</si>
  <si>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</si>
  <si>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</si>
  <si>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</si>
  <si>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</si>
  <si>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</si>
  <si>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</si>
  <si>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</si>
  <si>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</si>
  <si>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</si>
  <si>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</si>
  <si>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</si>
  <si>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</si>
  <si>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</si>
  <si>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</si>
  <si>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</si>
  <si>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</si>
  <si>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</si>
  <si>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</si>
  <si>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</si>
  <si>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</si>
  <si>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</si>
  <si>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</si>
  <si>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</si>
  <si>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</si>
  <si>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</si>
  <si>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</si>
  <si>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</si>
  <si>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</si>
  <si>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</si>
  <si>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</si>
  <si>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</si>
  <si>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</si>
  <si>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</si>
  <si>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</si>
  <si>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</si>
  <si>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</si>
  <si>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</si>
  <si>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</si>
  <si>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</si>
  <si>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</si>
  <si>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</si>
  <si>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</si>
  <si>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</si>
  <si>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</si>
  <si>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</si>
  <si>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</si>
  <si>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</si>
  <si>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</si>
  <si>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</si>
  <si>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</si>
  <si>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</si>
  <si>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</si>
  <si>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</si>
  <si>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</si>
  <si>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</si>
  <si>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</si>
  <si>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</si>
  <si>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</si>
  <si>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</si>
  <si>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</si>
  <si>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</si>
  <si>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</si>
  <si>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</si>
  <si>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</si>
  <si>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</si>
  <si>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</si>
  <si>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</si>
  <si>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</si>
  <si>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</si>
  <si>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</si>
  <si>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</si>
  <si>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</si>
  <si>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</si>
  <si>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</si>
  <si>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</si>
  <si>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</si>
  <si>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</si>
  <si>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</si>
  <si>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</si>
  <si>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</si>
  <si>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</si>
  <si>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</si>
  <si>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</si>
  <si>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</si>
  <si>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</si>
  <si>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</si>
  <si>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</si>
  <si>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</si>
  <si>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</si>
  <si>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</si>
  <si>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</si>
  <si>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</si>
  <si>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</si>
  <si>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</si>
  <si>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</si>
  <si>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</si>
  <si>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</si>
  <si>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</si>
  <si>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</si>
  <si>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</si>
  <si>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</si>
  <si>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</si>
  <si>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</si>
  <si>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</si>
  <si>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</si>
  <si>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</si>
  <si>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</si>
  <si>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</si>
  <si>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</si>
  <si>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</si>
  <si>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</si>
  <si>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</si>
  <si>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</si>
  <si>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</si>
  <si>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</si>
  <si>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</si>
  <si>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</si>
  <si>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</si>
  <si>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</si>
  <si>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</si>
  <si>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</si>
  <si>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</si>
  <si>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</si>
  <si>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</si>
  <si>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</si>
  <si>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</si>
  <si>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</si>
  <si>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</si>
  <si>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</si>
  <si>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</si>
  <si>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</si>
  <si>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</si>
  <si>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</si>
  <si>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</si>
  <si>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</si>
  <si>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</si>
  <si>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</si>
  <si>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</si>
  <si>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</si>
  <si>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</si>
  <si>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</si>
  <si>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</si>
  <si>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</si>
  <si>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</si>
  <si>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</si>
  <si>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</si>
  <si>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</si>
  <si>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</si>
  <si>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</si>
  <si>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</si>
  <si>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</si>
  <si>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</si>
  <si>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</si>
  <si>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</si>
  <si>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</si>
  <si>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</si>
  <si>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</si>
  <si>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</si>
  <si>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</si>
  <si>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</si>
  <si>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</si>
  <si>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</si>
  <si>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</si>
  <si>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</si>
  <si>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</si>
  <si>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</si>
  <si>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</si>
  <si>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</si>
  <si>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</si>
  <si>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</si>
  <si>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</si>
  <si>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</si>
  <si>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</si>
  <si>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</si>
  <si>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</si>
  <si>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</si>
  <si>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</si>
  <si>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</si>
  <si>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</si>
  <si>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</si>
  <si>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</si>
  <si>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</si>
  <si>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</si>
  <si>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</si>
  <si>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</si>
  <si>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</si>
  <si>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</si>
  <si>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</si>
  <si>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</si>
  <si>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</si>
  <si>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</si>
  <si>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</si>
  <si>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</si>
  <si>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</si>
  <si>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</si>
  <si>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</si>
  <si>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</si>
  <si>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</si>
  <si>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</si>
  <si>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</si>
  <si>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</si>
  <si>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</si>
  <si>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</si>
  <si>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</si>
  <si>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</si>
  <si>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</si>
  <si>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</si>
  <si>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</si>
  <si>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</si>
  <si>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</si>
  <si>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</si>
  <si>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</si>
  <si>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</si>
  <si>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</si>
  <si>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</si>
  <si>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</si>
  <si>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</si>
  <si>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</si>
  <si>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</si>
  <si>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</si>
  <si>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</si>
  <si>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</si>
  <si>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</si>
  <si>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</si>
  <si>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</si>
  <si>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</si>
  <si>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</si>
  <si>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</si>
  <si>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</si>
  <si>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</si>
  <si>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</si>
  <si>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</si>
  <si>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</si>
  <si>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</si>
  <si>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</si>
  <si>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</si>
  <si>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</si>
  <si>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</si>
  <si>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</si>
  <si>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</si>
  <si>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</si>
  <si>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</si>
  <si>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</si>
  <si>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</si>
  <si>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</si>
  <si>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</si>
  <si>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</si>
  <si>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</si>
  <si>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</si>
  <si>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</si>
  <si>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</si>
  <si>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</si>
  <si>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</si>
  <si>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</si>
  <si>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</si>
  <si>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</si>
  <si>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</si>
  <si>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</si>
  <si>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</si>
  <si>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</si>
  <si>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</si>
  <si>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</si>
  <si>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</si>
  <si>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</si>
  <si>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</si>
  <si>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</si>
  <si>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</si>
  <si>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</si>
  <si>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</si>
  <si>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</si>
  <si>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</si>
  <si>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</si>
  <si>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</si>
  <si>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</si>
  <si>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</si>
  <si>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</si>
  <si>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</si>
  <si>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</si>
  <si>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</si>
  <si>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</si>
  <si>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</si>
  <si>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</si>
  <si>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</si>
  <si>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</si>
  <si>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</si>
  <si>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</si>
  <si>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</si>
  <si>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</si>
  <si>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</si>
  <si>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</si>
  <si>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</si>
  <si>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</si>
  <si>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</si>
  <si>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</si>
  <si>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</si>
  <si>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</si>
  <si>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</si>
  <si>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</si>
  <si>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</si>
  <si>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</si>
  <si>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</si>
  <si>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</si>
  <si>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</si>
  <si>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</si>
  <si>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</si>
  <si>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</si>
  <si>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</si>
  <si>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</si>
  <si>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</si>
  <si>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</si>
  <si>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</si>
  <si>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</si>
  <si>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</si>
  <si>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</si>
  <si>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</si>
  <si>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</si>
  <si>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</si>
  <si>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</si>
  <si>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</si>
  <si>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</si>
  <si>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</si>
  <si>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</si>
  <si>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</si>
  <si>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</si>
  <si>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</si>
  <si>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</si>
  <si>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</si>
  <si>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</si>
  <si>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</si>
  <si>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</si>
  <si>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</si>
  <si>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</si>
  <si>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</si>
  <si>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</si>
  <si>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</si>
  <si>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</si>
  <si>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</si>
  <si>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</si>
  <si>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</si>
  <si>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</si>
  <si>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</si>
  <si>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</si>
  <si>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</si>
  <si>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</si>
  <si>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</si>
  <si>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</si>
  <si>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</si>
  <si>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</si>
  <si>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</si>
  <si>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</si>
  <si>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</si>
  <si>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</si>
  <si>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</si>
  <si>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</si>
  <si>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</si>
  <si>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</si>
  <si>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</si>
  <si>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</si>
  <si>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</si>
  <si>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</si>
  <si>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</si>
  <si>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</si>
  <si>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</si>
  <si>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</si>
  <si>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</si>
  <si>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</si>
  <si>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</si>
  <si>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</si>
  <si>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</si>
  <si>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</si>
  <si>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</si>
  <si>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</si>
  <si>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</si>
  <si>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</si>
  <si>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</si>
  <si>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</si>
  <si>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</si>
  <si>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</si>
  <si>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</si>
  <si>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</si>
  <si>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</si>
  <si>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</si>
  <si>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</si>
  <si>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</si>
  <si>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</si>
  <si>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</si>
  <si>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</si>
  <si>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</si>
  <si>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</si>
  <si>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</si>
  <si>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</si>
  <si>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</si>
  <si>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</si>
  <si>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</si>
  <si>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</si>
  <si>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</si>
  <si>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</si>
  <si>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</si>
  <si>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</si>
  <si>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</si>
  <si>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</si>
  <si>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</si>
  <si>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</si>
  <si>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</si>
  <si>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</si>
  <si>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</si>
  <si>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</si>
  <si>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</si>
  <si>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</si>
  <si>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</si>
  <si>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</si>
  <si>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</si>
  <si>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</si>
  <si>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</si>
  <si>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</si>
  <si>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</si>
  <si>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</si>
  <si>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</si>
  <si>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</si>
  <si>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</si>
  <si>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</si>
  <si>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</si>
  <si>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</si>
  <si>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</si>
  <si>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</si>
  <si>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</si>
  <si>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</si>
  <si>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</si>
  <si>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</si>
  <si>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</si>
  <si>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</si>
  <si>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</si>
  <si>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</si>
  <si>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</si>
  <si>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</si>
  <si>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</si>
  <si>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</si>
  <si>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</si>
  <si>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</si>
  <si>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</si>
  <si>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</si>
  <si>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</si>
  <si>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</si>
  <si>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</si>
  <si>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</si>
  <si>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</si>
  <si>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</si>
  <si>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</si>
  <si>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</si>
  <si>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</si>
  <si>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</si>
  <si>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</si>
  <si>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</si>
  <si>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</si>
  <si>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</si>
  <si>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</si>
  <si>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</si>
  <si>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</si>
  <si>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</si>
  <si>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</si>
  <si>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</si>
  <si>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</si>
  <si>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</si>
  <si>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</si>
  <si>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</si>
  <si>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</si>
  <si>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</si>
  <si>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</si>
  <si>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</si>
  <si>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</si>
  <si>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</si>
  <si>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</si>
  <si>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</si>
  <si>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</si>
  <si>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</si>
  <si>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</si>
  <si>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</si>
  <si>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</si>
  <si>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</si>
  <si>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</si>
  <si>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</si>
  <si>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</si>
  <si>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</si>
  <si>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</si>
  <si>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</si>
  <si>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</si>
  <si>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</si>
  <si>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</si>
  <si>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</si>
  <si>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</si>
  <si>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</si>
  <si>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</si>
  <si>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</si>
  <si>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</si>
  <si>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</si>
  <si>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</si>
  <si>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</si>
  <si>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</si>
  <si>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</si>
  <si>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</si>
  <si>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</si>
  <si>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</si>
  <si>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</si>
  <si>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</si>
  <si>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</si>
  <si>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</si>
  <si>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</si>
  <si>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</si>
  <si>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</si>
  <si>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</si>
  <si>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</si>
  <si>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</si>
  <si>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</si>
  <si>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</si>
  <si>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</si>
  <si>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</si>
  <si>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</si>
  <si>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</si>
  <si>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</si>
  <si>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</si>
  <si>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</si>
  <si>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</si>
  <si>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</si>
  <si>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</si>
  <si>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</si>
  <si>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</si>
  <si>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</si>
  <si>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</si>
  <si>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</si>
  <si>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</si>
  <si>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</si>
  <si>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</si>
  <si>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</si>
  <si>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</si>
  <si>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</si>
  <si>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</si>
  <si>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</si>
  <si>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</si>
  <si>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</si>
  <si>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</si>
  <si>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</si>
  <si>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</si>
  <si>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</si>
  <si>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</si>
  <si>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</si>
  <si>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</si>
  <si>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</si>
  <si>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</si>
  <si>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</si>
  <si>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</si>
  <si>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</si>
  <si>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</si>
  <si>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</si>
  <si>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</si>
  <si>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</si>
  <si>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</si>
  <si>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</si>
  <si>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</si>
  <si>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</si>
  <si>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</si>
  <si>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</si>
  <si>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</si>
  <si>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</si>
  <si>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</si>
  <si>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</si>
  <si>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</si>
  <si>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</si>
  <si>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</si>
  <si>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</si>
  <si>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</si>
  <si>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</si>
  <si>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</si>
  <si>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</si>
  <si>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</si>
  <si>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</si>
  <si>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</si>
  <si>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</si>
  <si>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</si>
  <si>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</si>
  <si>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</si>
  <si>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</si>
  <si>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</si>
  <si>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</si>
  <si>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</si>
  <si>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</si>
  <si>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</si>
  <si>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</si>
  <si>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</si>
  <si>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</si>
  <si>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</si>
  <si>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</si>
  <si>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</si>
  <si>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</si>
  <si>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</si>
  <si>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</si>
  <si>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</si>
  <si>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</si>
  <si>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</si>
  <si>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</si>
  <si>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</si>
  <si>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</si>
  <si>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</si>
  <si>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</si>
  <si>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</si>
  <si>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</si>
  <si>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</si>
  <si>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</si>
  <si>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</si>
  <si>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</si>
  <si>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</si>
  <si>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</si>
  <si>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</si>
  <si>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</si>
  <si>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</si>
  <si>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</si>
  <si>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</si>
  <si>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</si>
  <si>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</si>
  <si>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</si>
  <si>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</si>
  <si>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</si>
  <si>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</si>
  <si>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</si>
  <si>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</si>
  <si>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</si>
  <si>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</si>
  <si>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</si>
  <si>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</si>
  <si>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</si>
  <si>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</si>
  <si>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</si>
  <si>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</si>
  <si>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</si>
  <si>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</si>
  <si>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</si>
  <si>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</si>
  <si>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</si>
  <si>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</si>
  <si>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</si>
  <si>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</si>
  <si>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</si>
  <si>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</si>
  <si>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</si>
  <si>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</si>
  <si>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</si>
  <si>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</si>
  <si>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</si>
  <si>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</si>
  <si>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</si>
  <si>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</si>
  <si>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</si>
  <si>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</si>
  <si>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</si>
  <si>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</si>
  <si>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</si>
  <si>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</si>
  <si>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</si>
  <si>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</si>
  <si>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</si>
  <si>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</si>
  <si>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</si>
  <si>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</si>
  <si>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</si>
  <si>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</si>
  <si>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</si>
  <si>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</si>
  <si>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</si>
  <si>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</si>
  <si>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</si>
  <si>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</si>
  <si>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</si>
  <si>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</si>
  <si>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</si>
  <si>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</si>
  <si>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</si>
  <si>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</si>
  <si>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</si>
  <si>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</si>
  <si>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</si>
  <si>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</si>
  <si>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</si>
  <si>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</si>
  <si>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</si>
  <si>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</si>
  <si>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</si>
  <si>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</si>
  <si>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</si>
  <si>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</si>
  <si>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</si>
  <si>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</si>
  <si>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</si>
  <si>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</si>
  <si>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</si>
  <si>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</si>
  <si>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</si>
  <si>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</si>
  <si>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</si>
  <si>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</si>
  <si>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</si>
  <si>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</si>
  <si>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</si>
  <si>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</si>
  <si>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</si>
  <si>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</si>
  <si>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</si>
  <si>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</si>
  <si>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</si>
  <si>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</si>
  <si>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</si>
  <si>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</si>
  <si>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</si>
  <si>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</si>
  <si>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</si>
  <si>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</si>
  <si>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</si>
  <si>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</si>
  <si>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</si>
  <si>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</si>
  <si>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</si>
  <si>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</si>
  <si>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</si>
  <si>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</si>
  <si>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</si>
  <si>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</si>
  <si>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</si>
  <si>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</si>
  <si>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</si>
  <si>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</si>
  <si>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</si>
  <si>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</si>
  <si>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</si>
  <si>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</si>
  <si>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</si>
  <si>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</si>
  <si>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</si>
  <si>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</si>
  <si>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</si>
  <si>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</si>
  <si>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</si>
  <si>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</si>
  <si>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</si>
  <si>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</si>
  <si>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</si>
  <si>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</si>
  <si>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</si>
  <si>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</si>
  <si>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</si>
  <si>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</si>
  <si>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</si>
  <si>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</si>
  <si>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</si>
  <si>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</si>
  <si>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</si>
  <si>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</si>
  <si>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</si>
  <si>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</si>
  <si>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</si>
  <si>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</si>
  <si>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</si>
  <si>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</si>
  <si>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</si>
  <si>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</si>
  <si>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</si>
  <si>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</si>
  <si>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</si>
  <si>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</si>
  <si>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</si>
  <si>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</si>
  <si>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</si>
  <si>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</si>
  <si>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</si>
  <si>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</si>
  <si>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</si>
  <si>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</si>
  <si>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</si>
  <si>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</si>
  <si>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</si>
  <si>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</si>
  <si>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</si>
  <si>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</si>
  <si>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</si>
  <si>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</si>
  <si>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</si>
  <si>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</si>
  <si>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</si>
  <si>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</si>
  <si>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</si>
  <si>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</si>
  <si>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</si>
  <si>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</si>
  <si>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</si>
  <si>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</si>
  <si>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</si>
  <si>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</si>
  <si>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</si>
  <si>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</si>
  <si>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</si>
  <si>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</si>
  <si>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</si>
  <si>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</si>
  <si>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</si>
  <si>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</si>
  <si>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</si>
  <si>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</si>
  <si>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</si>
  <si>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</si>
  <si>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</si>
  <si>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</si>
  <si>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</si>
  <si>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</si>
  <si>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</si>
  <si>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</si>
  <si>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</si>
  <si>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</si>
  <si>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</si>
  <si>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</si>
  <si>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</si>
  <si>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</si>
  <si>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</si>
  <si>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</si>
  <si>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</si>
  <si>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</si>
  <si>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</si>
  <si>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</si>
  <si>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</si>
  <si>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</si>
  <si>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</si>
  <si>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</si>
  <si>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</si>
  <si>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</si>
  <si>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</si>
  <si>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</si>
  <si>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</si>
  <si>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</si>
  <si>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</si>
  <si>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</si>
  <si>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</si>
  <si>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</si>
  <si>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</si>
  <si>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</si>
  <si>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</si>
  <si>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</si>
  <si>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</si>
  <si>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</si>
  <si>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</si>
  <si>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</si>
  <si>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</si>
  <si>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</si>
  <si>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</si>
  <si>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</si>
  <si>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</si>
  <si>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</si>
  <si>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</si>
  <si>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</si>
  <si>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</si>
  <si>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</si>
  <si>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</si>
  <si>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</si>
  <si>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</si>
  <si>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</si>
  <si>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</si>
  <si>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</si>
  <si>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</si>
  <si>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</si>
  <si>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</si>
  <si>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</si>
  <si>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</si>
  <si>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</si>
  <si>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</si>
  <si>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</si>
  <si>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</si>
  <si>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</si>
  <si>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</si>
  <si>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</si>
  <si>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</si>
  <si>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</si>
  <si>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</si>
  <si>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</si>
  <si>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</si>
  <si>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</si>
  <si>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</si>
  <si>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</si>
  <si>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</si>
  <si>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</si>
  <si>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</si>
  <si>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</si>
  <si>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</si>
  <si>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</si>
  <si>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</si>
  <si>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</si>
  <si>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</si>
  <si>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</si>
  <si>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</si>
  <si>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</si>
  <si>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</si>
  <si>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</si>
  <si>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</si>
  <si>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</si>
  <si>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</si>
  <si>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</si>
  <si>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</si>
  <si>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</si>
  <si>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</si>
  <si>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</si>
  <si>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</si>
  <si>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</si>
  <si>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</si>
  <si>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</si>
  <si>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</si>
  <si>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</si>
  <si>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</si>
  <si>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</si>
  <si>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</si>
  <si>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</si>
  <si>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</si>
  <si>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</si>
  <si>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</si>
  <si>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</si>
  <si>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</si>
  <si>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</si>
  <si>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</si>
  <si>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</si>
  <si>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</si>
  <si>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</si>
  <si>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</si>
  <si>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</si>
  <si>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</si>
  <si>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</si>
  <si>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</si>
  <si>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</si>
  <si>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</si>
  <si>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</si>
  <si>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</si>
  <si>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</si>
  <si>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</si>
  <si>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</si>
  <si>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</si>
  <si>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</si>
  <si>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</si>
  <si>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</si>
  <si>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</si>
  <si>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</si>
  <si>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</si>
  <si>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</si>
  <si>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</si>
  <si>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</si>
  <si>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</si>
  <si>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</si>
  <si>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</si>
  <si>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</si>
  <si>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</si>
  <si>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</si>
  <si>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</si>
  <si>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</si>
  <si>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</si>
  <si>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</si>
  <si>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</si>
  <si>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</si>
  <si>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</si>
  <si>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</si>
  <si>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</si>
  <si>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</si>
  <si>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</si>
  <si>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</si>
  <si>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</si>
  <si>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</si>
  <si>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</si>
  <si>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</si>
  <si>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</si>
  <si>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</si>
  <si>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</si>
  <si>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</si>
  <si>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</si>
  <si>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</si>
  <si>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</si>
  <si>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</si>
  <si>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</si>
  <si>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</si>
  <si>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</si>
  <si>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</si>
  <si>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</si>
  <si>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</si>
  <si>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</si>
  <si>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</si>
  <si>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</si>
  <si>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</si>
  <si>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</si>
  <si>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</si>
  <si>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</si>
  <si>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</si>
  <si>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</si>
  <si>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</si>
  <si>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</si>
  <si>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</si>
  <si>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</si>
  <si>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</si>
  <si>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</si>
  <si>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</si>
  <si>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</si>
  <si>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</si>
  <si>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</si>
  <si>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</si>
  <si>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</si>
  <si>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</si>
  <si>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</si>
  <si>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</si>
  <si>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</si>
  <si>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</si>
  <si>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</si>
  <si>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</si>
  <si>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</si>
  <si>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</si>
  <si>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</si>
  <si>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</si>
  <si>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</si>
  <si>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</si>
  <si>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</si>
  <si>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</si>
  <si>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</si>
  <si>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</si>
  <si>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</si>
  <si>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</si>
  <si>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</si>
  <si>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</si>
  <si>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</si>
  <si>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</si>
  <si>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</si>
  <si>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</si>
  <si>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</si>
  <si>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</si>
  <si>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</si>
  <si>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</si>
  <si>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</si>
  <si>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</si>
  <si>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</si>
  <si>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</si>
  <si>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</si>
  <si>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</si>
  <si>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</si>
  <si>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</si>
  <si>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</si>
  <si>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</si>
  <si>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</si>
  <si>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</si>
  <si>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</si>
  <si>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</si>
  <si>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</si>
  <si>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</si>
  <si>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</si>
  <si>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</si>
  <si>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</si>
  <si>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</si>
  <si>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</si>
  <si>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</si>
  <si>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</si>
  <si>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</si>
  <si>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</si>
  <si>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</si>
  <si>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</si>
  <si>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</si>
  <si>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</si>
  <si>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</si>
  <si>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</si>
  <si>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</si>
  <si>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</si>
  <si>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</si>
  <si>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</si>
  <si>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</si>
  <si>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</si>
  <si>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</si>
  <si>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</si>
  <si>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</si>
  <si>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</si>
  <si>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</si>
  <si>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</si>
  <si>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</si>
  <si>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</si>
  <si>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</si>
  <si>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</si>
  <si>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</si>
  <si>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</si>
  <si>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</si>
  <si>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</si>
  <si>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</si>
  <si>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</si>
  <si>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</si>
  <si>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</si>
  <si>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</si>
  <si>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</si>
  <si>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</si>
  <si>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</si>
  <si>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</si>
  <si>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</si>
  <si>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</si>
  <si>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</si>
  <si>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</si>
  <si>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</si>
  <si>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</si>
  <si>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</si>
  <si>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</si>
  <si>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</si>
  <si>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</si>
  <si>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</si>
  <si>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</si>
  <si>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</si>
  <si>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</si>
  <si>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</si>
  <si>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</si>
  <si>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</si>
  <si>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</si>
  <si>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</si>
  <si>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</si>
  <si>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</si>
  <si>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</si>
  <si>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</si>
  <si>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</si>
  <si>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</si>
  <si>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</si>
  <si>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</si>
  <si>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</si>
  <si>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</si>
  <si>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</si>
  <si>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</si>
  <si>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</si>
  <si>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</si>
  <si>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</si>
  <si>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</si>
  <si>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</si>
  <si>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</si>
  <si>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</si>
  <si>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</si>
  <si>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</si>
  <si>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</si>
  <si>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</si>
  <si>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</si>
  <si>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</si>
  <si>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</si>
  <si>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</si>
  <si>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</si>
  <si>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</si>
  <si>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</si>
  <si>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</si>
  <si>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</si>
  <si>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</si>
  <si>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</si>
  <si>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</si>
  <si>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</si>
  <si>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</si>
  <si>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</si>
  <si>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</si>
  <si>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</si>
  <si>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</si>
  <si>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</si>
  <si>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</si>
  <si>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</si>
  <si>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</si>
  <si>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</si>
  <si>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</si>
  <si>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</si>
  <si>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</si>
  <si>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</si>
  <si>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</si>
  <si>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</si>
  <si>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</si>
  <si>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</si>
  <si>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</si>
  <si>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</si>
  <si>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</si>
  <si>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</si>
  <si>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</si>
  <si>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</si>
  <si>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</si>
  <si>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</si>
  <si>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</si>
  <si>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</si>
  <si>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</si>
  <si>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</si>
  <si>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</si>
  <si>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</si>
  <si>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</si>
  <si>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</si>
  <si>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</si>
  <si>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</si>
  <si>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</si>
  <si>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</si>
  <si>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</si>
  <si>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</si>
  <si>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</si>
  <si>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</si>
  <si>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</si>
  <si>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</si>
  <si>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</si>
  <si>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</si>
  <si>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</si>
  <si>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</si>
  <si>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</si>
  <si>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</si>
  <si>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</si>
  <si>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</si>
  <si>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</si>
  <si>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</si>
  <si>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</si>
  <si>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</si>
  <si>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</si>
  <si>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</si>
  <si>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</si>
  <si>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</si>
  <si>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</si>
  <si>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</si>
  <si>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</si>
  <si>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</si>
  <si>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</si>
  <si>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</si>
  <si>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</si>
  <si>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</si>
  <si>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</si>
  <si>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</si>
  <si>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</si>
  <si>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</si>
  <si>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</si>
  <si>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</si>
  <si>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</si>
  <si>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</si>
  <si>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</si>
  <si>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</si>
  <si>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</si>
  <si>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</si>
  <si>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</si>
  <si>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</si>
  <si>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</si>
  <si>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</si>
  <si>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</si>
  <si>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</si>
  <si>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</si>
  <si>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</si>
  <si>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</si>
  <si>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</si>
  <si>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</si>
  <si>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</si>
  <si>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</si>
  <si>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</si>
  <si>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</si>
  <si>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</si>
  <si>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</si>
  <si>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</si>
  <si>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</si>
  <si>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</si>
  <si>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</si>
  <si>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</si>
  <si>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</si>
  <si>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</si>
  <si>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</si>
  <si>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</si>
  <si>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</si>
  <si>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</si>
  <si>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</si>
  <si>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</si>
  <si>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</si>
  <si>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</si>
  <si>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</si>
  <si>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</si>
  <si>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</si>
  <si>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</si>
  <si>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</si>
  <si>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</si>
  <si>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</si>
  <si>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</si>
  <si>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</si>
  <si>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</si>
  <si>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</si>
  <si>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</si>
  <si>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</si>
  <si>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</si>
  <si>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</si>
  <si>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</si>
  <si>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</si>
  <si>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</si>
  <si>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</si>
  <si>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</si>
  <si>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</si>
  <si>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</si>
  <si>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</si>
  <si>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</si>
  <si>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</si>
  <si>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</si>
  <si>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</si>
  <si>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</si>
  <si>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</si>
  <si>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</si>
  <si>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</si>
  <si>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</si>
  <si>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</si>
  <si>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</si>
  <si>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</si>
  <si>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</si>
  <si>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</si>
  <si>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</si>
  <si>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</si>
  <si>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</si>
  <si>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</si>
  <si>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</si>
  <si>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</si>
  <si>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</si>
  <si>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</si>
  <si>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</si>
  <si>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</si>
  <si>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</si>
  <si>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</si>
  <si>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</si>
  <si>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</si>
  <si>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</si>
  <si>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</si>
  <si>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</si>
  <si>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</si>
  <si>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</si>
  <si>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</si>
  <si>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</si>
  <si>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</si>
  <si>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</si>
  <si>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</si>
  <si>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</si>
  <si>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</si>
  <si>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</si>
  <si>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</si>
  <si>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</si>
  <si>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</si>
  <si>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</si>
  <si>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</si>
  <si>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</si>
  <si>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</si>
  <si>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</si>
  <si>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</si>
  <si>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</si>
  <si>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</si>
  <si>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</si>
  <si>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</si>
  <si>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</si>
  <si>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</si>
  <si>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</si>
  <si>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</si>
  <si>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</si>
  <si>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</si>
  <si>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</si>
  <si>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</si>
  <si>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</si>
  <si>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</si>
  <si>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</si>
  <si>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</si>
  <si>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</si>
  <si>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</si>
  <si>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</si>
  <si>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</si>
  <si>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</si>
  <si>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</si>
  <si>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</si>
  <si>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</si>
  <si>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</si>
  <si>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</si>
  <si>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</si>
  <si>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</si>
  <si>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</si>
  <si>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</si>
  <si>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</si>
  <si>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</si>
  <si>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</si>
  <si>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</si>
  <si>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</si>
  <si>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</si>
  <si>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</si>
  <si>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</si>
  <si>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</si>
  <si>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</si>
  <si>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</si>
  <si>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</si>
  <si>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</si>
  <si>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</si>
  <si>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</si>
  <si>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</si>
  <si>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</si>
  <si>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</si>
  <si>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</si>
  <si>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</si>
  <si>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</si>
  <si>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</si>
  <si>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</si>
  <si>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</si>
  <si>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</si>
  <si>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</si>
  <si>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</si>
  <si>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</si>
  <si>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</si>
  <si>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</si>
  <si>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</si>
  <si>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</si>
  <si>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</si>
  <si>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</si>
  <si>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</si>
  <si>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</si>
  <si>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</si>
  <si>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</si>
  <si>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</si>
  <si>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</si>
  <si>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</si>
  <si>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</si>
  <si>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</si>
  <si>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</si>
  <si>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</si>
  <si>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</si>
  <si>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</si>
  <si>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</si>
  <si>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</si>
  <si>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</si>
  <si>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</si>
  <si>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</si>
  <si>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</si>
  <si>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</si>
  <si>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</si>
  <si>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</si>
  <si>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</si>
  <si>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</si>
  <si>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</si>
  <si>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</si>
  <si>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</si>
  <si>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</si>
  <si>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</si>
  <si>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</si>
  <si>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</si>
  <si>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</si>
  <si>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</si>
  <si>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</si>
  <si>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</si>
  <si>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</si>
  <si>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</si>
  <si>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</si>
  <si>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</si>
  <si>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</si>
  <si>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</si>
  <si>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</si>
  <si>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</si>
  <si>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</si>
  <si>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</si>
  <si>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</si>
  <si>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</si>
  <si>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</si>
  <si>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</si>
  <si>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</si>
  <si>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</si>
  <si>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</si>
  <si>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</si>
  <si>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</si>
  <si>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</si>
  <si>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</si>
  <si>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</si>
  <si>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</si>
  <si>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</si>
  <si>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</si>
  <si>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</si>
  <si>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</si>
  <si>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</si>
  <si>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</si>
  <si>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</si>
  <si>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</si>
  <si>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</si>
  <si>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</si>
  <si>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</si>
  <si>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</si>
  <si>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</si>
  <si>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</si>
  <si>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</si>
  <si>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</si>
  <si>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</si>
  <si>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</si>
  <si>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</si>
  <si>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</si>
  <si>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</si>
  <si>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</si>
  <si>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</si>
  <si>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</si>
  <si>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</si>
  <si>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</si>
  <si>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</si>
  <si>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</si>
  <si>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</si>
  <si>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</si>
  <si>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</si>
  <si>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</si>
  <si>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</si>
  <si>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</si>
  <si>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</si>
  <si>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</si>
  <si>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</si>
  <si>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</si>
  <si>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</si>
  <si>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</si>
  <si>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</si>
  <si>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</si>
  <si>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</si>
  <si>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</si>
  <si>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</si>
  <si>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</si>
  <si>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</si>
  <si>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</si>
  <si>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</si>
  <si>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</si>
  <si>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</si>
  <si>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</si>
  <si>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</si>
  <si>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</si>
  <si>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</si>
  <si>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</si>
  <si>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</si>
  <si>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</si>
  <si>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</si>
  <si>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</si>
  <si>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</si>
  <si>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</si>
  <si>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</si>
  <si>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</si>
  <si>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</si>
  <si>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</si>
  <si>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</si>
  <si>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</si>
  <si>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</si>
  <si>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</si>
  <si>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</si>
  <si>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</si>
  <si>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</si>
  <si>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</si>
  <si>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</si>
  <si>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</si>
  <si>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</si>
  <si>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</si>
  <si>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</si>
  <si>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</si>
  <si>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</si>
  <si>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</si>
  <si>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</si>
  <si>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</si>
  <si>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</si>
  <si>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</si>
  <si>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</si>
  <si>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</si>
  <si>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</si>
  <si>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</si>
  <si>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</si>
  <si>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</si>
  <si>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</si>
  <si>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</si>
  <si>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</si>
  <si>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</si>
  <si>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</si>
  <si>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</si>
  <si>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</si>
  <si>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</si>
  <si>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</si>
  <si>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</si>
  <si>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</si>
  <si>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</si>
  <si>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</si>
  <si>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</si>
  <si>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</si>
  <si>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</si>
  <si>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</si>
  <si>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</si>
  <si>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</si>
  <si>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</si>
  <si>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</si>
  <si>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</si>
  <si>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</si>
  <si>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</si>
  <si>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</si>
  <si>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</si>
  <si>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</si>
  <si>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</si>
  <si>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</si>
  <si>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</si>
  <si>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</si>
  <si>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</si>
  <si>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</si>
  <si>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</si>
  <si>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</si>
  <si>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</si>
  <si>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</si>
  <si>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</si>
  <si>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</si>
  <si>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</si>
  <si>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</si>
  <si>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</si>
  <si>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</si>
  <si>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</si>
  <si>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</si>
  <si>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</si>
  <si>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</si>
  <si>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</si>
  <si>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</si>
  <si>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</si>
  <si>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</si>
  <si>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</si>
  <si>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</si>
  <si>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</si>
  <si>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</si>
  <si>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</si>
  <si>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</si>
  <si>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</si>
  <si>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</si>
  <si>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</si>
  <si>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</si>
  <si>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</si>
  <si>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</si>
  <si>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</si>
  <si>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</si>
  <si>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</si>
  <si>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</si>
  <si>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</si>
  <si>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</si>
  <si>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</si>
  <si>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</si>
  <si>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</si>
  <si>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</si>
  <si>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</si>
  <si>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</si>
  <si>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</si>
  <si>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</si>
  <si>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</si>
  <si>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</si>
  <si>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</si>
  <si>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</si>
  <si>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</si>
  <si>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</si>
  <si>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</si>
  <si>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</si>
  <si>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</si>
  <si>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</si>
  <si>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</si>
  <si>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</si>
  <si>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</si>
  <si>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</si>
  <si>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</si>
  <si>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</si>
  <si>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</si>
  <si>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</si>
  <si>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</si>
  <si>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</si>
  <si>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</si>
  <si>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</si>
  <si>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</si>
  <si>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</si>
  <si>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</si>
  <si>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</si>
  <si>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</si>
  <si>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</si>
  <si>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</si>
  <si>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</si>
  <si>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</si>
  <si>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</si>
  <si>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</si>
  <si>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</si>
  <si>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</si>
  <si>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</si>
  <si>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</si>
  <si>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</si>
  <si>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</si>
  <si>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</si>
  <si>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</si>
  <si>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</si>
  <si>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</si>
  <si>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</si>
  <si>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</si>
  <si>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</si>
  <si>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</si>
  <si>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</si>
  <si>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</si>
  <si>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</si>
  <si>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</si>
  <si>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</si>
  <si>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</si>
  <si>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</si>
  <si>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</si>
  <si>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</si>
  <si>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</si>
  <si>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</si>
  <si>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</si>
  <si>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</si>
  <si>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</si>
  <si>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</si>
  <si>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</si>
  <si>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</si>
  <si>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</si>
  <si>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</si>
  <si>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</si>
  <si>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</si>
  <si>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</si>
  <si>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</si>
  <si>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</si>
  <si>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</si>
  <si>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</si>
  <si>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</si>
  <si>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</si>
  <si>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</si>
  <si>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</si>
  <si>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</si>
  <si>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</si>
  <si>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</si>
  <si>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</si>
  <si>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</si>
  <si>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</si>
  <si>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</si>
  <si>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</si>
  <si>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</si>
  <si>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</si>
  <si>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</si>
  <si>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</si>
  <si>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</si>
  <si>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</si>
  <si>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</si>
  <si>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</si>
  <si>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</si>
  <si>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</si>
  <si>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</si>
  <si>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</si>
  <si>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</si>
  <si>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</si>
  <si>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</si>
  <si>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</si>
  <si>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</si>
  <si>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</si>
  <si>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</si>
  <si>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</si>
  <si>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</si>
  <si>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</si>
  <si>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</si>
  <si>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</si>
  <si>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</si>
  <si>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</si>
  <si>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</si>
  <si>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</si>
  <si>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</si>
  <si>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</si>
  <si>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</si>
  <si>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</si>
  <si>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</si>
  <si>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</si>
  <si>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</si>
  <si>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</si>
  <si>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</si>
  <si>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</si>
  <si>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</si>
  <si>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</si>
  <si>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</si>
  <si>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</si>
  <si>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</si>
  <si>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</si>
  <si>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</si>
  <si>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</si>
  <si>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</si>
  <si>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</si>
  <si>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</si>
  <si>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</si>
  <si>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</si>
  <si>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</si>
  <si>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</si>
  <si>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</si>
  <si>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</si>
  <si>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</si>
  <si>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</si>
  <si>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</si>
  <si>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</si>
  <si>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</si>
  <si>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</si>
  <si>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</si>
  <si>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</si>
  <si>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</si>
  <si>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</si>
  <si>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</si>
  <si>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</si>
  <si>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</si>
  <si>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</si>
  <si>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</si>
  <si>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</si>
  <si>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</si>
  <si>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</si>
  <si>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</si>
  <si>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</si>
  <si>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</si>
  <si>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</si>
  <si>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</si>
  <si>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</si>
  <si>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</si>
  <si>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</si>
  <si>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</si>
  <si>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</si>
  <si>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</si>
  <si>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</si>
  <si>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</si>
  <si>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</si>
  <si>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</si>
  <si>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</si>
  <si>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</si>
  <si>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</si>
  <si>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</si>
  <si>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</si>
  <si>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</si>
  <si>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</si>
  <si>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</si>
  <si>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</si>
  <si>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</si>
  <si>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</si>
  <si>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</si>
  <si>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</si>
  <si>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</si>
  <si>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</si>
  <si>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</si>
  <si>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</si>
  <si>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</si>
  <si>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</si>
  <si>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</si>
  <si>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</si>
  <si>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</si>
  <si>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</si>
  <si>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</si>
  <si>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</si>
  <si>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</si>
  <si>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</si>
  <si>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</si>
  <si>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</si>
  <si>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</si>
  <si>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</si>
  <si>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</si>
  <si>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</si>
  <si>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</si>
  <si>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</si>
  <si>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</si>
  <si>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</si>
  <si>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</si>
  <si>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</si>
  <si>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</si>
  <si>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</si>
  <si>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</si>
  <si>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</si>
  <si>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</si>
  <si>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</si>
  <si>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</si>
  <si>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</si>
  <si>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</si>
  <si>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</si>
  <si>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</si>
  <si>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</si>
  <si>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</si>
  <si>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</si>
  <si>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</si>
  <si>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</si>
  <si>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</si>
  <si>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</si>
  <si>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</si>
  <si>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</si>
  <si>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</si>
  <si>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</si>
  <si>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</si>
  <si>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</si>
  <si>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</si>
  <si>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</si>
  <si>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</si>
  <si>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</si>
  <si>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</si>
  <si>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</si>
  <si>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</si>
  <si>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</si>
  <si>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</si>
  <si>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</si>
  <si>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</si>
  <si>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</si>
  <si>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</si>
  <si>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</si>
  <si>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</si>
  <si>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</si>
  <si>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</si>
  <si>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</si>
  <si>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</si>
  <si>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</si>
  <si>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</si>
  <si>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</si>
  <si>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</si>
  <si>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</si>
  <si>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</si>
  <si>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</si>
  <si>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</si>
  <si>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</si>
  <si>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</si>
  <si>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</si>
  <si>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</si>
  <si>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</si>
  <si>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</si>
  <si>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</si>
  <si>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</si>
  <si>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</si>
  <si>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</si>
  <si>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</si>
  <si>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</si>
  <si>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</si>
  <si>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</si>
  <si>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</si>
  <si>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</si>
  <si>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</si>
  <si>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</si>
  <si>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</si>
  <si>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</si>
  <si>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</si>
  <si>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</si>
  <si>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</si>
  <si>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</si>
  <si>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</si>
  <si>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</si>
  <si>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</si>
  <si>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</si>
  <si>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</si>
  <si>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</si>
  <si>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</si>
  <si>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</si>
  <si>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</si>
  <si>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</si>
  <si>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</si>
  <si>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</si>
  <si>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</si>
  <si>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</si>
  <si>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</si>
  <si>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</si>
  <si>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</si>
  <si>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</si>
  <si>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</si>
  <si>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</si>
  <si>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</si>
  <si>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</si>
  <si>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</si>
  <si>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</si>
  <si>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</si>
  <si>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</si>
  <si>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</si>
  <si>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</si>
  <si>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</si>
  <si>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</si>
  <si>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</si>
  <si>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</si>
  <si>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</si>
  <si>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</si>
  <si>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</si>
  <si>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</si>
  <si>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</si>
  <si>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</si>
  <si>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</si>
  <si>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</si>
  <si>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</si>
  <si>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</si>
  <si>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</si>
  <si>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</si>
  <si>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</si>
  <si>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</si>
  <si>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</si>
  <si>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</si>
  <si>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</si>
  <si>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</si>
  <si>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</si>
  <si>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</si>
  <si>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</si>
  <si>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</si>
  <si>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</si>
  <si>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</si>
  <si>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</si>
  <si>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</si>
  <si>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</si>
  <si>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</si>
  <si>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</si>
  <si>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</si>
  <si>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</si>
  <si>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</si>
  <si>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</si>
  <si>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</si>
  <si>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</si>
  <si>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</si>
  <si>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</si>
  <si>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</si>
  <si>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</si>
  <si>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</si>
  <si>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</si>
  <si>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</si>
  <si>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</si>
  <si>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</si>
  <si>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</si>
  <si>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</si>
  <si>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</si>
  <si>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</si>
  <si>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</si>
  <si>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</si>
  <si>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</si>
  <si>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</si>
  <si>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</si>
  <si>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</si>
  <si>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</si>
  <si>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</si>
  <si>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</si>
  <si>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</si>
  <si>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</si>
  <si>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</si>
  <si>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</si>
  <si>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</si>
  <si>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</si>
  <si>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</si>
  <si>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</si>
  <si>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</si>
  <si>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</si>
  <si>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</si>
  <si>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</si>
  <si>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</si>
  <si>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</si>
  <si>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</si>
  <si>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</si>
  <si>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</si>
  <si>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</si>
  <si>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</si>
  <si>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</si>
  <si>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</si>
  <si>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</si>
  <si>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</si>
  <si>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</si>
  <si>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</si>
  <si>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</si>
  <si>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</si>
  <si>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</si>
  <si>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</si>
  <si>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</si>
  <si>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</si>
  <si>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</si>
  <si>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</si>
  <si>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</si>
  <si>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</si>
  <si>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</si>
  <si>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</si>
  <si>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</si>
  <si>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</si>
  <si>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</si>
  <si>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</si>
  <si>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</si>
  <si>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</si>
  <si>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</si>
  <si>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</si>
  <si>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</si>
  <si>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</si>
  <si>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</si>
  <si>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</si>
  <si>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</si>
  <si>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</si>
  <si>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</si>
  <si>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</si>
  <si>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</si>
  <si>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</si>
  <si>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</si>
  <si>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</si>
  <si>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</si>
  <si>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</si>
  <si>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</si>
  <si>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</si>
  <si>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</si>
  <si>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</si>
  <si>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</si>
  <si>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</si>
  <si>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</si>
  <si>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</si>
  <si>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</si>
  <si>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</si>
  <si>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</si>
  <si>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</si>
  <si>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</si>
  <si>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</si>
  <si>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</si>
  <si>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</si>
  <si>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</si>
  <si>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</si>
  <si>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</si>
  <si>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</si>
  <si>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</si>
  <si>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</si>
  <si>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</si>
  <si>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</si>
  <si>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</si>
  <si>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</si>
  <si>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</si>
  <si>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</si>
  <si>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</si>
  <si>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</si>
  <si>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</si>
  <si>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</si>
  <si>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</si>
  <si>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</si>
  <si>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</si>
  <si>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</si>
  <si>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</si>
  <si>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</si>
  <si>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</si>
  <si>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</si>
  <si>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</si>
  <si>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</si>
  <si>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</si>
  <si>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</si>
  <si>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</si>
  <si>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</si>
  <si>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</si>
  <si>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</si>
  <si>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</si>
  <si>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</si>
  <si>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</si>
  <si>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</si>
  <si>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</si>
  <si>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</si>
  <si>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</si>
  <si>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</si>
  <si>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</si>
  <si>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</si>
  <si>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</si>
  <si>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</si>
  <si>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</si>
  <si>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</si>
  <si>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</si>
  <si>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</si>
  <si>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</si>
  <si>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</si>
  <si>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</si>
  <si>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</si>
  <si>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</si>
  <si>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</si>
  <si>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</si>
  <si>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</si>
  <si>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</si>
  <si>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</si>
  <si>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</si>
  <si>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</si>
  <si>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</si>
  <si>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</si>
  <si>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</si>
  <si>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</si>
  <si>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</si>
  <si>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</si>
  <si>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</si>
  <si>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</si>
  <si>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</si>
  <si>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</si>
  <si>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</si>
  <si>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</si>
  <si>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</si>
  <si>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</si>
  <si>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</si>
  <si>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</si>
  <si>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</si>
  <si>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</si>
  <si>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</si>
  <si>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</si>
  <si>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</si>
  <si>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</si>
  <si>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</si>
  <si>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</si>
  <si>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</si>
  <si>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</si>
  <si>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</si>
  <si>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</si>
  <si>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</si>
  <si>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</si>
  <si>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</si>
  <si>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</si>
  <si>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</si>
  <si>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</si>
  <si>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</si>
  <si>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</si>
  <si>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</si>
  <si>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</si>
  <si>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</si>
  <si>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</si>
  <si>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</si>
  <si>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</si>
  <si>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</si>
  <si>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</si>
  <si>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</si>
  <si>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</si>
  <si>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</si>
  <si>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</si>
  <si>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</si>
  <si>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</si>
  <si>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</si>
  <si>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</si>
  <si>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</si>
  <si>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</si>
  <si>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</si>
  <si>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</si>
  <si>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</si>
  <si>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</si>
  <si>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</si>
  <si>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</si>
  <si>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</si>
  <si>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</si>
  <si>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</si>
  <si>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</si>
  <si>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</si>
  <si>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</si>
  <si>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</si>
  <si>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</si>
  <si>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</si>
  <si>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</si>
  <si>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</si>
  <si>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</si>
  <si>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</si>
  <si>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</si>
  <si>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</si>
  <si>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</si>
  <si>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</si>
  <si>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</si>
  <si>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</si>
  <si>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</si>
  <si>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</si>
  <si>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</si>
  <si>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</si>
  <si>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</si>
  <si>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</si>
  <si>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</si>
  <si>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</si>
  <si>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</si>
  <si>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</si>
  <si>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</si>
  <si>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</si>
  <si>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</si>
  <si>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</si>
  <si>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</si>
  <si>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</si>
  <si>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</si>
  <si>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</si>
  <si>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</si>
  <si>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</si>
  <si>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</si>
  <si>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</si>
  <si>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</si>
  <si>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</si>
  <si>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</si>
  <si>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</si>
  <si>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</si>
  <si>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</si>
  <si>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</si>
  <si>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</si>
  <si>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</si>
  <si>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</si>
  <si>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</si>
  <si>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</si>
  <si>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</si>
  <si>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</si>
  <si>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</si>
  <si>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</si>
  <si>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</si>
  <si>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</si>
  <si>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</si>
  <si>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</si>
  <si>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</si>
  <si>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</si>
  <si>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</si>
  <si>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</si>
  <si>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</si>
  <si>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</si>
  <si>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</si>
  <si>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</si>
  <si>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</si>
  <si>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</si>
  <si>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</si>
  <si>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</si>
  <si>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</si>
  <si>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</si>
  <si>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</si>
  <si>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</si>
  <si>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</si>
  <si>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</si>
  <si>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</si>
  <si>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</si>
  <si>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</si>
  <si>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</si>
  <si>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</si>
  <si>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</si>
  <si>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</si>
  <si>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</si>
  <si>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</si>
  <si>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</si>
  <si>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</si>
  <si>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</si>
  <si>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</si>
  <si>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</si>
  <si>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</si>
  <si>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</si>
  <si>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</si>
  <si>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</si>
  <si>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</si>
  <si>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</si>
  <si>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</si>
  <si>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</si>
  <si>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</si>
  <si>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</si>
  <si>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</si>
  <si>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</si>
  <si>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</si>
  <si>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</si>
  <si>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</si>
  <si>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</si>
  <si>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</si>
  <si>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</si>
  <si>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</si>
  <si>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</si>
  <si>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</si>
  <si>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</si>
  <si>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</si>
  <si>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</si>
  <si>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</si>
  <si>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</si>
  <si>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</si>
  <si>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</si>
  <si>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</si>
  <si>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</si>
  <si>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</si>
  <si>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</si>
  <si>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</si>
  <si>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</si>
  <si>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</si>
  <si>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</si>
  <si>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</si>
  <si>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</si>
  <si>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</si>
  <si>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</si>
  <si>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</si>
  <si>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</si>
  <si>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</si>
  <si>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</si>
  <si>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</si>
  <si>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</si>
  <si>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</si>
  <si>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</si>
  <si>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</si>
  <si>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</si>
  <si>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</si>
  <si>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</si>
  <si>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</si>
  <si>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</si>
  <si>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</si>
  <si>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</si>
  <si>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</si>
  <si>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</si>
  <si>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</si>
  <si>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</si>
  <si>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</si>
  <si>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</si>
  <si>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</si>
  <si>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</si>
  <si>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</si>
  <si>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</si>
  <si>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</si>
  <si>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</si>
  <si>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</si>
  <si>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</si>
  <si>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</si>
  <si>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</si>
  <si>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</si>
  <si>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</si>
  <si>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</si>
  <si>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</si>
  <si>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</si>
  <si>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</si>
  <si>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</si>
  <si>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</si>
  <si>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</si>
  <si>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</si>
  <si>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</si>
  <si>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</si>
  <si>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</si>
  <si>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</si>
  <si>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</si>
  <si>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</si>
  <si>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</si>
  <si>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</si>
  <si>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</si>
  <si>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</si>
  <si>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</si>
  <si>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</si>
  <si>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</si>
  <si>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</si>
  <si>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</si>
  <si>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</si>
  <si>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</si>
  <si>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</si>
  <si>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</si>
  <si>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</si>
  <si>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</si>
  <si>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</si>
  <si>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</si>
  <si>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</si>
  <si>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</si>
  <si>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</si>
  <si>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</si>
  <si>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</si>
  <si>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</si>
  <si>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</si>
  <si>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</si>
  <si>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</si>
  <si>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</si>
  <si>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</si>
  <si>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</si>
  <si>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</si>
  <si>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</si>
  <si>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</si>
  <si>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</si>
  <si>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</si>
  <si>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</si>
  <si>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</si>
  <si>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</si>
  <si>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</si>
  <si>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</si>
  <si>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</si>
  <si>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</si>
  <si>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</si>
  <si>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</si>
  <si>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</si>
  <si>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</si>
  <si>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</si>
  <si>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</si>
  <si>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</si>
  <si>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</si>
  <si>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</si>
  <si>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</si>
  <si>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</si>
  <si>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</si>
  <si>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</si>
  <si>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</si>
  <si>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</si>
  <si>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</si>
  <si>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</si>
  <si>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</si>
  <si>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</si>
  <si>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</si>
  <si>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</si>
  <si>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</si>
  <si>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</si>
  <si>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</si>
  <si>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</si>
  <si>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</si>
  <si>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</si>
  <si>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</si>
  <si>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</si>
  <si>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</si>
  <si>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</si>
  <si>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</si>
  <si>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</si>
  <si>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</si>
  <si>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</si>
  <si>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</si>
  <si>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</si>
  <si>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</si>
  <si>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</si>
  <si>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</si>
  <si>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</si>
  <si>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</si>
  <si>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</si>
  <si>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</si>
  <si>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</si>
  <si>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</si>
  <si>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</si>
  <si>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</si>
  <si>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</si>
  <si>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</si>
  <si>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</si>
  <si>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</si>
  <si>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</si>
  <si>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</si>
  <si>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</si>
  <si>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</si>
  <si>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</si>
  <si>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</si>
  <si>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</si>
  <si>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</si>
  <si>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</si>
  <si>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</si>
  <si>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</si>
  <si>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</si>
  <si>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</si>
  <si>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</si>
  <si>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</si>
  <si>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</si>
  <si>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</si>
  <si>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</si>
  <si>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</si>
  <si>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</si>
  <si>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</si>
  <si>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</si>
  <si>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</si>
  <si>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</si>
  <si>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</si>
  <si>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</si>
  <si>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</si>
  <si>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</si>
  <si>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</si>
  <si>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</si>
  <si>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</si>
  <si>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</si>
  <si>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</si>
  <si>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</si>
  <si>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</si>
  <si>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</si>
  <si>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</si>
  <si>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</si>
  <si>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</si>
  <si>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</si>
  <si>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</si>
  <si>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</si>
  <si>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</si>
  <si>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</si>
  <si>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</si>
  <si>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</si>
  <si>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</si>
  <si>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</si>
  <si>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</si>
  <si>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</si>
  <si>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</si>
  <si>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</si>
  <si>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</si>
  <si>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</si>
  <si>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</si>
  <si>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</si>
  <si>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</si>
  <si>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</si>
  <si>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</si>
  <si>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</si>
  <si>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</si>
  <si>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</si>
  <si>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</si>
  <si>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</si>
  <si>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</si>
  <si>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</si>
  <si>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</si>
  <si>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</si>
  <si>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</si>
  <si>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</si>
  <si>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</si>
  <si>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</si>
  <si>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</si>
  <si>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</si>
  <si>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</si>
  <si>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</si>
  <si>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</si>
  <si>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</si>
  <si>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</si>
  <si>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</si>
  <si>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</si>
  <si>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</si>
  <si>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</si>
  <si>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</si>
  <si>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</si>
  <si>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</si>
  <si>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</si>
  <si>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</si>
  <si>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</si>
  <si>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</si>
  <si>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</si>
  <si>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</si>
  <si>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</si>
  <si>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</si>
  <si>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</si>
  <si>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</si>
  <si>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</si>
  <si>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</si>
  <si>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</si>
  <si>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</si>
  <si>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</si>
  <si>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</si>
  <si>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</si>
  <si>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</si>
  <si>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</si>
  <si>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</si>
  <si>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</si>
  <si>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</si>
  <si>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</si>
  <si>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</si>
  <si>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</si>
  <si>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</si>
  <si>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</si>
  <si>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</si>
  <si>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</si>
  <si>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</si>
  <si>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</si>
  <si>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</si>
  <si>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</si>
  <si>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</si>
  <si>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</si>
  <si>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</si>
  <si>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</si>
  <si>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</si>
  <si>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</si>
  <si>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</si>
  <si>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</si>
  <si>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</si>
  <si>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</si>
  <si>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</si>
  <si>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</si>
  <si>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</si>
  <si>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</si>
  <si>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</si>
  <si>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</si>
  <si>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</si>
  <si>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</si>
  <si>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</si>
  <si>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</si>
  <si>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</si>
  <si>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</si>
  <si>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</si>
  <si>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</si>
  <si>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</si>
  <si>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</si>
  <si>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</si>
  <si>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</si>
  <si>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</si>
  <si>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</si>
  <si>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</si>
  <si>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</si>
  <si>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</si>
  <si>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</si>
  <si>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</si>
  <si>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</si>
  <si>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</si>
  <si>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</si>
  <si>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</si>
  <si>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</si>
  <si>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</si>
  <si>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</si>
  <si>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</si>
  <si>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</si>
  <si>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</si>
  <si>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</si>
  <si>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</si>
  <si>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</si>
  <si>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</si>
  <si>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</si>
  <si>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</si>
  <si>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</si>
  <si>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</si>
  <si>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</si>
  <si>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</si>
  <si>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</si>
  <si>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</si>
  <si>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</si>
  <si>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</si>
  <si>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</si>
  <si>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</si>
  <si>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</si>
  <si>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</si>
  <si>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</si>
  <si>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</si>
  <si>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</si>
  <si>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</si>
  <si>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</si>
  <si>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</si>
  <si>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</si>
  <si>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</si>
  <si>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</si>
  <si>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</si>
  <si>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</si>
  <si>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</si>
  <si>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</si>
  <si>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</si>
  <si>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</si>
  <si>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</si>
  <si>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</si>
  <si>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</si>
  <si>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</si>
  <si>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</si>
  <si>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</si>
  <si>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</si>
  <si>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</si>
  <si>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</si>
  <si>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</si>
  <si>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</si>
  <si>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</si>
  <si>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</si>
  <si>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</si>
  <si>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</si>
  <si>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</si>
  <si>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</si>
  <si>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</si>
  <si>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</si>
  <si>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</si>
  <si>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</si>
  <si>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</si>
  <si>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</si>
  <si>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</si>
  <si>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</si>
  <si>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</si>
  <si>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</si>
  <si>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</si>
  <si>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</si>
  <si>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</si>
  <si>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</si>
  <si>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</si>
  <si>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</si>
  <si>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</si>
  <si>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</si>
  <si>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</si>
  <si>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</si>
  <si>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</si>
  <si>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</si>
  <si>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</si>
  <si>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</si>
  <si>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</si>
  <si>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</si>
  <si>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</si>
  <si>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</si>
  <si>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</si>
  <si>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</si>
  <si>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</si>
  <si>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</si>
  <si>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</si>
  <si>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</si>
  <si>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</si>
  <si>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</si>
  <si>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</si>
  <si>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</si>
  <si>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</si>
  <si>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</si>
  <si>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</si>
  <si>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</si>
  <si>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</si>
  <si>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</si>
  <si>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</si>
  <si>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</si>
  <si>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</si>
  <si>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</si>
  <si>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</si>
  <si>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</si>
  <si>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</si>
  <si>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</si>
  <si>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</si>
  <si>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</si>
  <si>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</si>
  <si>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</si>
  <si>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</si>
  <si>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</si>
  <si>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</si>
  <si>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</si>
  <si>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</si>
  <si>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</si>
  <si>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</si>
  <si>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</si>
  <si>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</si>
  <si>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</si>
  <si>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</si>
  <si>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</si>
  <si>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</si>
  <si>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</si>
  <si>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</si>
  <si>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</si>
  <si>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</si>
  <si>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</si>
  <si>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</si>
  <si>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</si>
  <si>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</si>
  <si>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</si>
  <si>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</si>
  <si>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</si>
  <si>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</si>
  <si>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</si>
  <si>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</si>
  <si>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</si>
  <si>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</si>
  <si>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</si>
  <si>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</si>
  <si>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</si>
  <si>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</si>
  <si>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</si>
  <si>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</si>
  <si>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</si>
  <si>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</si>
  <si>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</si>
  <si>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</si>
  <si>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</si>
  <si>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</si>
  <si>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</si>
  <si>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</si>
  <si>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</si>
  <si>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</si>
  <si>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</si>
  <si>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</si>
  <si>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</si>
  <si>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</si>
  <si>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</si>
  <si>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</si>
  <si>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</si>
  <si>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</si>
  <si>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</si>
  <si>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</si>
  <si>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</si>
  <si>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</si>
  <si>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</si>
  <si>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</si>
  <si>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</si>
  <si>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</si>
  <si>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</si>
  <si>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</si>
  <si>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</si>
  <si>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</si>
  <si>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</si>
  <si>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</si>
  <si>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</si>
  <si>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</si>
  <si>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</si>
  <si>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</si>
  <si>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</si>
  <si>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</si>
  <si>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</si>
  <si>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</si>
  <si>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</si>
  <si>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</si>
  <si>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</si>
  <si>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</si>
  <si>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</si>
  <si>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</si>
  <si>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</si>
  <si>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</si>
  <si>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</si>
  <si>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</si>
  <si>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</si>
  <si>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</si>
  <si>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</si>
  <si>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</si>
  <si>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</si>
  <si>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</si>
  <si>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</si>
  <si>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</si>
  <si>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</si>
  <si>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</si>
  <si>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</si>
  <si>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</si>
  <si>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</si>
  <si>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</si>
  <si>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</si>
  <si>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</si>
  <si>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</si>
  <si>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</si>
  <si>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</si>
  <si>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</si>
  <si>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</si>
  <si>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</si>
  <si>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</si>
  <si>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</si>
  <si>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</si>
  <si>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</si>
  <si>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</si>
  <si>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</si>
  <si>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</si>
  <si>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</si>
  <si>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</si>
  <si>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</si>
  <si>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</si>
  <si>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</si>
  <si>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</si>
  <si>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</si>
  <si>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</si>
  <si>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</si>
  <si>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</si>
  <si>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</si>
  <si>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</si>
  <si>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</si>
  <si>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</si>
  <si>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</si>
  <si>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</si>
  <si>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</si>
  <si>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</si>
  <si>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</si>
  <si>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</si>
  <si>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</si>
  <si>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</si>
  <si>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</si>
  <si>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</si>
  <si>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</si>
  <si>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</si>
  <si>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</si>
  <si>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</si>
  <si>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</si>
  <si>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</si>
  <si>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</si>
  <si>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</si>
  <si>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</si>
  <si>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</si>
  <si>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</si>
  <si>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</si>
  <si>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</si>
  <si>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PCM-20251004-00001195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</si>
  <si>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</si>
  <si>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</si>
  <si>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</si>
  <si>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</si>
  <si>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</si>
  <si>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</si>
  <si>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Sceco voltages are low and site is down. Not applicable to connect PG as site is located inside Palace and power is sharing with inside palace.</t>
  </si>
  <si>
    <t>PCM-20251004-00001150</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</si>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</sst>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271.67625150462845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1.2964467590791173E-2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1.4654282407718711E-2</v>
      </c>
      <c r="H4" s="68">
        <v>45934.603773148148</v>
      </c>
      <c r="I4" s="73" t="str">
        <f>IFERROR(VLOOKUP(D4,DB!A:F,6,0),"")</f>
        <v>Generator-SG</v>
      </c>
      <c r="J4" s="73" t="str">
        <f>IFERROR(VLOOKUP(D4,DB!A:G,7,0),"")</f>
        <v>Weak</v>
      </c>
      <c r="K4" s="69" t="s">
        <v>38967</v>
      </c>
      <c r="L4" s="70" t="str">
        <f>IFERROR(VLOOKUP(D4,DB!A:I,9,0),"")</f>
        <v>Latis</v>
      </c>
    </row>
    <row r="5" spans="1:12" ht="15" customHeight="1">
      <c r="A5" s="63"/>
      <c r="B5" s="73" t="str">
        <f>IFERROR(VLOOKUP(D5,DB!A:K,11,0),"")</f>
        <v/>
      </c>
      <c r="C5" s="64"/>
      <c r="D5" s="64"/>
      <c r="E5" s="65"/>
      <c r="F5" s="66"/>
      <c r="G5" s="67">
        <f ca="1">IFERROR(NOW()-F5,"")</f>
        <v>45934.624677430555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45934.624677430555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45934.624677430555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45934.624677430555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45934.624677430555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45934.624677430555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45934.624677430555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45934.624677430555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45934.624677430555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45934.624677430555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45934.624677430555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45934.624677430555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45934.624677430555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45934.624677430555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45934.624677430555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45934.624677430555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45934.624677430555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45934.624677430555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45934.624677430555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45934.624677430555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45934.624677430555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45934.624677430555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45934.624677430555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45934.624677430555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45934.624677430555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45934.624677430555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45934.624677430555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45934.624677430555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45934.624677430555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45934.624677430555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45934.624677430555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45934.624677430555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45934.624677430555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45934.624677430555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45934.624677430555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45934.624677430555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45934.624677430555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45934.624677430555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45934.624677430555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45934.624677430555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45934.624677430555</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242.97289502314379</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127.89759409722319</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109.62483946759312</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4</v>
      </c>
      <c r="D6" s="18" t="s">
        <v>25629</v>
      </c>
      <c r="E6" s="131" t="s">
        <v>39046</v>
      </c>
      <c r="F6" s="132">
        <v>45934.588067129633</v>
      </c>
      <c r="G6" s="133">
        <f ca="1">IFERROR(NOW()-F6,"-")</f>
        <v>3.6610300921893213E-2</v>
      </c>
      <c r="H6" s="132">
        <v>45934.579733796294</v>
      </c>
      <c r="I6" s="18" t="str">
        <f>IFERROR(VLOOKUP(D6,DB!A:F,6,0),"")</f>
        <v>Generator-SG</v>
      </c>
      <c r="J6" s="18" t="str">
        <f>IFERROR(VLOOKUP(D6,DB!A:G,7,0),"")</f>
        <v>In progress+Vandalized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45934.624677430555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45934.624677430555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45934.624677430555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45934.624677430555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45934.624677430555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45934.624677430555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22841</v>
      </c>
      <c r="E13" s="131"/>
      <c r="F13" s="132"/>
      <c r="G13" s="133">
        <f ca="1">IFERROR(NOW()-F13,"-")</f>
        <v>45934.624677430555</v>
      </c>
      <c r="H13" s="132"/>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45934.624677430555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45934.624677430555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45934.624677430555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45934.624677430555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45934.624677430555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45934.624677430555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45934.624677430555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45934.624677430555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45934.624677430555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45934.624677430555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45934.624677430555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45934.624677430555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45934.624677430555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45934.624677430555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45934.624677430555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45934.624677430555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45934.624677430555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45934.624677430555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45934.624677430555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45934.624677430555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45934.624677430555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45934.624677430555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45934.624677430555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45934.624677430555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45934.624677430555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45934.624677430555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45934.624677430555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45934.624677430555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45934.624677430555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45934.624677430555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45934.624677430555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45934.624677430555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45934.624677430555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45934.624677430555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45934.624677430555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45934.624677430555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45934.624677430555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45934.624677430555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45934.624677430555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45934.624677430555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45934.624677430555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45934.624677430555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45934.624677430555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45934.624677430555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45934.624677430555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45934.624677430555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45934.624677430555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45934.624677430555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45934.624677430555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45934.624677430555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45934.624677430555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45934.624677430555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45934.624677430555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45934.624677430555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45934.624677430555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45934.624677430555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45934.624677430555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45934.624677430555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45934.624677430555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45934.624677430555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45934.624677430555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45934.624677430555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45934.624677430555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45934.624677430555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45934.624677430555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45934.624677430555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45934.624677430555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45934.624677430555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45934.624677430555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45934.624677430555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45934.624677430555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45934.624677430555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45934.624677430555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45934.624677430555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45934.624677430555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45934.624677430555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45934.624677430555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45934.624677430555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45934.624677430555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45934.624677430555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45934.624677430555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45934.624677430555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45934.624677430555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45934.624677430555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45934.624677430555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45934.624677430555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45934.624677430555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45934.624677430555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45934.624677430555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45934.624677430555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45934.624677430555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45934.624677430555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45934.624677430555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45934.624677430555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45934.624677430555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45934.624677430555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45934.624677430555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45934.624677430555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45934.624677430555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45934.624677430555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45934.624677430555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45934.624677430555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45934.624677430555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45934.624677430555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45934.624677430555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45934.624677430555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45934.624677430555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45934.624677430555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45934.624677430555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45934.624677430555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45934.624677430555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45934.624677430555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45934.624677430555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45934.624677430555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45934.624677430555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45934.624677430555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45934.624677430555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45934.624677430555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45934.624677430555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45934.624677430555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45934.624677430555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45934.624677430555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45934.624677430555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45934.624677430555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45934.624677430555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45934.624677430555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45934.624677430555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45934.624677430555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45934.624677430555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45934.624677430555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45934.624677430555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45934.624677430555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45934.624677430555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45934.624677430555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45934.624677430555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45934.624677430555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45934.624677430555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45934.624677430555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45934.624677430555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45934.624677430555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45934.624677430555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45934.624677430555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45934.624677430555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45934.624677430555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45934.624677430555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45934.624677430555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45934.624677430555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45934.624677430555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45934.624677430555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45934.624677430555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45934.624677430555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45934.624677430555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45934.624677430555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45934.624677430555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45934.624677430555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45934.624677430555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45934.624677430555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45934.624677430555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45934.624677430555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45934.624677430555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45934.624677430555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45934.624677430555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45934.624677430555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45934.624677430555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45934.624677430555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45934.624677430555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45934.624677430555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45934.624677430555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45934.624677430555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45934.624677430555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45934.624677430555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45934.624677430555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45934.624677430555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45934.624677430555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45934.624677430555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45934.624677430555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45934.624677430555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45934.624677430555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45934.624677430555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45934.624677430555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45934.624677430555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45934.624677430555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45934.624677430555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45934.624677430555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45934.624677430555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45934.624677430555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45934.624677430555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45934.624677430555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45934.624677430555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45934.624677430555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45934.624677430555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45934.624677430555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45934.624677430555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45934.624677430555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45934.624677430555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45934.624677430555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45934.624677430555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45934.624677430555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45934.624677430555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45934.624677430555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45934.624677430555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45934.624677430555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45934.624677430555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45934.624677430555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45934.624677430555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45934.624677430555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45934.624677430555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45934.624677430555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45934.624677430555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45934.624677430555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45934.624677430555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45934.624677430555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45934.624677430555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45934.624677430555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45934.624677430555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45934.624677430555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45934.624677430555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45934.624677430555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45934.624677430555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45934.624677430555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45934.624677430555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45934.624677430555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45934.624677430555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45934.624677430555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45934.624677430555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45934.624677430555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45934.624677430555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45934.624677430555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45934.624677430555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45934.624677430555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45934.624677430555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45934.624677430555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45934.624677430555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45934.624677430555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45934.624677430555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45934.624677430555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45934.624677430555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45934.624677430555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45934.624677430555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45934.624677430555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45934.624677430555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45934.624677430555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45934.624677430555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45934.624677430555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45934.624677430555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45934.624677430555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45934.624677430555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45934.624677430555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45934.624677430555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45934.624677430555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45934.624677430555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45934.624677430555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45934.624677430555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45934.624677430555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45934.624677430555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45934.624677430555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45934.624677430555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45934.624677430555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45934.624677430555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45934.624677430555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45934.624677430555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45934.624677430555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45934.624677430555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45934.624677430555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45934.624677430555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45934.624677430555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45934.624677430555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45934.624677430555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45934.624677430555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45934.624677430555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45934.624677430555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45934.624677430555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45934.624677430555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45934.624677430555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45934.624677430555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45934.624677430555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45934.624677430555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45934.624677430555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45934.624677430555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45934.624677430555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45934.624677430555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45934.624677430555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45934.624677430555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45934.624677430555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45934.624677430555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45934.624677430555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45934.624677430555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45934.624677430555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45934.624677430555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45934.624677430555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45934.624677430555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45934.624677430555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45934.624677430555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45934.624677430555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45934.624677430555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45934.624677430555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45934.624677430555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45934.624677430555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45934.624677430555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45934.624677430555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45934.624677430555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45934.624677430555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45934.624677430555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45934.624677430555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45934.624677430555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45934.624677430555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45934.624677430555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45934.624677430555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45934.624677430555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45934.624677430555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18" t="s">
        <v>25364</v>
      </c>
      <c r="E2" s="18" t="s">
        <v>38964</v>
      </c>
      <c r="F2" s="20">
        <v>45934.604502314818</v>
      </c>
      <c r="G2" s="21">
        <f t="shared" ref="G2:G56" ca="1" si="0">IFERROR(NOW()-F2,"-")</f>
        <v>2.0175115736492444E-2</v>
      </c>
      <c r="H2" s="22">
        <v>45934.599560185183</v>
      </c>
      <c r="I2" s="19" t="str">
        <f>IFERROR(VLOOKUP(D2,DB!A:F,6,0),"")</f>
        <v>Generator-SG</v>
      </c>
      <c r="J2" s="18" t="str">
        <f>IFERROR(VLOOKUP(D2,DB!A:G,7,0),"")</f>
        <v>Weak</v>
      </c>
      <c r="K2" s="50" t="s">
        <v>39058</v>
      </c>
      <c r="L2" s="23" t="str">
        <f>IFERROR(VLOOKUP(D2,DB!A:I,9,0),"")</f>
        <v>Latis</v>
      </c>
    </row>
    <row r="3" spans="1:13" ht="15" customHeight="1">
      <c r="A3" s="19"/>
      <c r="B3" s="18" t="str">
        <f>IFERROR(VLOOKUP(#REF!,DB!A:K,11,0),"")</f>
        <v/>
      </c>
      <c r="C3" s="18"/>
      <c r="D3" s="18"/>
      <c r="E3" s="18"/>
      <c r="F3" s="20"/>
      <c r="G3" s="21">
        <f t="shared" ca="1" si="0"/>
        <v>45934.624677430555</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45934.624677430555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45934.624677430555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45934.624677430555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45934.624677430555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45934.624677430555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45934.624677430555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45934.624677430555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45934.624677430555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45934.624677430555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45934.624677430555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45934.624677430555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45934.624677430555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45934.624677430555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45934.624677430555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45934.624677430555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45934.624677430555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45934.624677430555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45934.624677430555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45934.624677430555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45934.624677430555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45934.624677430555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45934.624677430555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45934.624677430555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45934.624677430555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45934.624677430555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45934.624677430555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45934.624677430555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45934.624677430555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45934.624677430555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45934.624677430555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45934.624677430555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45934.624677430555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45934.624677430555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45934.624677430555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45934.624677430555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45934.624677430555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45934.624677430555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45934.624677430555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45934.624677430555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45934.624677430555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45934.624677430555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45934.624677430555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45934.624677430555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45934.624677430555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45934.624677430555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45934.624677430555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45934.624677430555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45934.624677430555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45934.624677430555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45934.624677430555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45934.624677430555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45934.624677430555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45934.624677430555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45934.624677430555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45934.624677430555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45934.624677430555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45934.624677430555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45934.624677430555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45934.624677430555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45934.624677430555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45934.624677430555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45934.624677430555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45934.624677430555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45934.624677430555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45934.624677430555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45934.624677430555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45934.624677430555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45934.624677430555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45934.624677430555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45934.624677430555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45934.624677430555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45934.624677430555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45934.624677430555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45934.624677430555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45934.624677430555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45934.624677430555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45934.624677430555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45934.624677430555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45934.624677430555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45934.624677430555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45934.624677430555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45934.624677430555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45934.624677430555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45934.624677430555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45934.624677430555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45934.624677430555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45934.624677430555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45934.624677430555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45934.624677430555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45934.624677430555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45934.624677430555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45934.624677430555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45934.624677430555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45934.624677430555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45934.624677430555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45934.624677430555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45934.624677430555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45934.624677430555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45934.624677430555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45934.624677430555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45934.624677430555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45934.624677430555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45934.624677430555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45934.624677430555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45934.624677430555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45934.624677430555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45934.624677430555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45934.624677430555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45934.624677430555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45934.624677430555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45934.624677430555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45934.624677430555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45934.624677430555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45934.624677430555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45934.624677430555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45934.624677430555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45934.624677430555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45934.624677430555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45934.624677430555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45934.624677430555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45934.624677430555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45934.624677430555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45934.624677430555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45934.624677430555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45934.624677430555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45934.624677430555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45934.624677430555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45934.624677430555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45934.624677430555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45934.624677430555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45934.624677430555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45934.624677430555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45934.624677430555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45934.624677430555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45934.624677430555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45934.624677430555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45934.624677430555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45934.624677430555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45934.624677430555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45934.624677430555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45934.624677430555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45934.624677430555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45934.624677430555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45934.624677430555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45934.624677430555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45934.624677430555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45934.624677430555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45934.624677430555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45934.624677430555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45934.624677430555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45934.624677430555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45934.624677430555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45934.624677430555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45934.624677430555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45934.624677430555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45934.624677430555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45934.624677430555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45934.624677430555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45934.624677430555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45934.624677430555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45934.624677430555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45934.624677430555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45934.624677430555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45934.624677430555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45934.624677430555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45934.624677430555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45934.624677430555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45934.624677430555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45934.624677430555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45934.624677430555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45934.624677430555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45934.624677430555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45934.624677430555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45934.624677430555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45934.624677430555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45934.624677430555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45934.624677430555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45934.624677430555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45934.624677430555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45934.624677430555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45934.624677430555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45934.624677430555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45934.624677430555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45934.624677430555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45934.624677430555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45934.624677430555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45934.624677430555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45934.624677430555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45934.624677430555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45934.624677430555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45934.624677430555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45934.624677430555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45934.624677430555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45934.624677430555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45934.624677430555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45934.624677430555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45934.624677430555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45934.624677430555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45934.624677430555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45934.624677430555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45934.624677430555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45934.624677430555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45934.624677430555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45934.624677430555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45934.624677430555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45934.624677430555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45934.624677430555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45934.624677430555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45934.624677430555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45934.624677430555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45934.624677430555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45934.624677430555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45934.624677430555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45934.624677430555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45934.624677430555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45934.624677430555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45934.624677430555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45934.624677430555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45934.624677430555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45934.624677430555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45934.624677430555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45934.624677430555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45934.624677430555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45934.624677430555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45934.624677430555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45934.624677430555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45934.624677430555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45934.624677430555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45934.624677430555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45934.624677430555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45934.624677430555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45934.624677430555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45934.624677430555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45934.624677430555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45934.624677430555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45934.624677430555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45934.624677430555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45934.624677430555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45934.624677430555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45934.624677430555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45934.624677430555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45934.624677430555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45934.624677430555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45934.624677430555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45934.624677430555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45934.624677430555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45934.624677430555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45934.624677430555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45934.624677430555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45934.624677430555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45934.624677430555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45934.624677430555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45934.624677430555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45934.624677430555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45934.624677430555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45934.624677430555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45934.624677430555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45934.624677430555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45934.624677430555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45934.624677430555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45934.624677430555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45934.624677430555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45934.624677430555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45934.624677430555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45934.624677430555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45934.624677430555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45934.624677430555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45934.624677430555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45934.624677430555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45934.624677430555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45934.624677430555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45934.624677430555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45934.624677430555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45934.624677430555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45934.624677430555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45934.624677430555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45934.624677430555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45934.624677430555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45934.624677430555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45934.624677430555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45934.624677430555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45934.624677430555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45934.624677430555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45934.624677430555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45934.624677430555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45934.624677430555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45934.624677430555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45934.624677430555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45934.624677430555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45934.624677430555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45934.624677430555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45934.624677430555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45934.624677430555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45934.624677430555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45934.624677430555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45934.624677430555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45934.624677430555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45934.624677430555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45934.624677430555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45934.624677430555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45934.624677430555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45934.624677430555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45934.624677430555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45934.624677430555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45934.624677430555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45934.624677430555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45934.624677430555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45934.624677430555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45934.624677430555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45934.624677430555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45934.624677430555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45934.624677430555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45934.624677430555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45934.624677430555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45934.624677430555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45934.624677430555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45934.624677430555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45934.624677430555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45934.624677430555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45934.624677430555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45934.624677430555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45934.624677430555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45934.624677430555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45934.624677430555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45934.624677430555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45934.624677430555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45934.624677430555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45934.624677430555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45934.624677430555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45934.624677430555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45934.624677430555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45934.624677430555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45934.624677430555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45934.624677430555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45934.624677430555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45934.624677430555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45934.624677430555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45934.624677430555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45934.624677430555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45934.624677430555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45934.624677430555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45934.624677430555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45934.624677430555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45934.624677430555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45934.624677430555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45934.624677430555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45934.624677430555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45934.624677430555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45934.624677430555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45934.624677430555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45934.624677430555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45934.624677430555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45934.624677430555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45934.624677430555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45934.624677430555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45934.624677430555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45934.624677430555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45934.624677430555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45934.624677430555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45934.624677430555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45934.624677430555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45934.624677430555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45934.624677430555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45934.624677430555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45934.624677430555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45934.624677430555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45934.624677430555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45934.624677430555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45934.624677430555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45934.624677430555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45934.624677430555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45934.624677430555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45934.624677430555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45934.624677430555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45934.624677430555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45934.624677430555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45934.624677430555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45934.624677430555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45934.624677430555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45934.624677430555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45934.624677430555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45934.624677430555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45934.624677430555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45934.624677430555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45934.624677430555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45934.624677430555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45934.624677430555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45934.624677430555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45934.624677430555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45934.624677430555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45934.624677430555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45934.624677430555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45934.624677430555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45934.624677430555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45934.624677430555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45934.624677430555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45934.624677430555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45934.624677430555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45934.624677430555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45934.624677430555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45934.624677430555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45934.624677430555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45934.624677430555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45934.624677430555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45934.624677430555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45934.624677430555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45934.624677430555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45934.624677430555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45934.624677430555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45934.624677430555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45934.624677430555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45934.624677430555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45934.624677430555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45934.624677430555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45934.624677430555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45934.624677430555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45934.624677430555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45934.624677430555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45934.624677430555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45934.624677430555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45934.624677430555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45934.624677430555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45934.624677430555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45934.624677430555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45934.624677430555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45934.624677430555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45934.624677430555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45934.624677430555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45934.624677430555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45934.624677430555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45934.624677430555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45934.624677430555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45934.624677430555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45934.624677430555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45934.624677430555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45934.624677430555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45934.624677430555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45934.624677430555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45934.624677430555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45934.624677430555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45934.624677430555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45934.624677430555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45934.624677430555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45934.624677430555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45934.624677430555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45934.624677430555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45934.624677430555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45934.624677430555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45934.624677430555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45934.624677430555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45934.624677430555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45934.624677430555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45934.624677430555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45934.624677430555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45934.624677430555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45934.624677430555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45934.624677430555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45934.624677430555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45934.624677430555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45934.624677430555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45934.624677430555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45934.624677430555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45934.624677430555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45934.624677430555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45934.624677430555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45934.624677430555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45934.624677430555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45934.624677430555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45934.624677430555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45934.624677430555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45934.624677430555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45934.624677430555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45934.624677430555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45934.624677430555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45934.624677430555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45934.624677430555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45934.624677430555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45934.624677430555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45934.624677430555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45934.624677430555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45934.624677430555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45934.624677430555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45934.624677430555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45934.624677430555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45934.624677430555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45934.624677430555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45934.624677430555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45934.624677430555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45934.624677430555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45934.624677430555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45934.624677430555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45934.624677430555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45934.624677430555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45934.624677430555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45934.624677430555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45934.624677430555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45934.624677430555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45934.624677430555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45934.624677430555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45934.624677430555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45934.624677430555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45934.624677430555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45934.624677430555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45934.624677430555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45934.624677430555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45934.624677430555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45934.624677430555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45934.624677430555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45934.624677430555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45934.624677430555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45934.624677430555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45934.624677430555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45934.624677430555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45934.624677430555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45934.624677430555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45934.624677430555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45934.624677430555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45934.624677430555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45934.624677430555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45934.624677430555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45934.624677430555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45934.624677430555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45934.624677430555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45934.624677430555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45934.624677430555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45934.624677430555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45934.624677430555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45934.624677430555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45934.624677430555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45934.624677430555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45934.624677430555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45934.624677430555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45934.624677430555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45934.624677430555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45934.624677430555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45934.624677430555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45934.624677430555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45934.624677430555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45934.624677430555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45934.624677430555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45934.624677430555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45934.624677430555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45934.624677430555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45934.624677430555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45934.624677430555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45934.624677430555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45934.624677430555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45934.624677430555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45934.624677430555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45934.624677430555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45934.624677430555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45934.624677430555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45934.624677430555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45934.624677430555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45934.624677430555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45934.624677430555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45934.624677430555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45934.624677430555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45934.624677430555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45934.624677430555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45934.624677430555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45934.624677430555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45934.624677430555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45934.624677430555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45934.624677430555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45934.624677430555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45934.624677430555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45934.624677430555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45934.624677430555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45934.624677430555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45934.624677430555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45934.624677430555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45934.624677430555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45934.624677430555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45934.624677430555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45934.624677430555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45934.624677430555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45934.624677430555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45934.624677430555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45934.624677430555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45934.624677430555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45934.624677430555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45934.624677430555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45934.624677430555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45934.624677430555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45934.624677430555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45934.624677430555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45934.624677430555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45934.624677430555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45934.624677430555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45934.624677430555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45934.624677430555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45934.624677430555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45934.624677430555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45934.624677430555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45934.624677430555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45934.624677430555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45934.624677430555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45934.624677430555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45934.624677430555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45934.624677430555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45934.624677430555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45934.624677430555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45934.624677430555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45934.624677430555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45934.624677430555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45934.624677430555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45934.624677430555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45934.624677430555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45934.624677430555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45934.624677430555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45934.624677430555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45934.624677430555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45934.624677430555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45934.624677430555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45934.624677430555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45934.624677430555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45934.624677430555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45934.624677430555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45934.624677430555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45934.624677430555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45934.624677430555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45934.624677430555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45934.624677430555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45934.624677430555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45934.624677430555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45934.624677430555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45934.624677430555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45934.624677430555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45934.624677430555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45934.624677430555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45934.624677430555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45934.624677430555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45934.624677430555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45934.624677430555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45934.624677430555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45934.624677430555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45934.624677430555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45934.624677430555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45934.624677430555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45934.624677430555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45934.624677430555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45934.624677430555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45934.624677430555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45934.624677430555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45934.624677430555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45934.624677430555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45934.624677430555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45934.624677430555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45934.624677430555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45934.624677430555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45934.624677430555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45934.624677430555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45934.624677430555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45934.624677430555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45934.624677430555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45934.624677430555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45934.624677430555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45934.624677430555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45934.624677430555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45934.624677430555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45934.624677430555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45934.624677430555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45934.624677430555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45934.624677430555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45934.624677430555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45934.624677430555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45934.624677430555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45934.624677430555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45934.624677430555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45934.624677430555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45934.624677430555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45934.624677430555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45934.624677430555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45934.624677430555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45934.624677430555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45934.624677430555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45934.624677430555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45934.624677430555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45934.624677430555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45934.624677430555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45934.624677430555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45934.624677430555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45934.624677430555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45934.624677430555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45934.624677430555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45934.624677430555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45934.624677430555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45934.624677430555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45934.624677430555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45934.624677430555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45934.624677430555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45934.624677430555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45934.624677430555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45934.624677430555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45934.624677430555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45934.624677430555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45934.624677430555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45934.624677430555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45934.624677430555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45934.624677430555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45934.624677430555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45934.624677430555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45934.624677430555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45934.624677430555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45934.624677430555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45934.624677430555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45934.624677430555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45934.624677430555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45934.624677430555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45934.624677430555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45934.624677430555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45934.624677430555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45934.624677430555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45934.624677430555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45934.624677430555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45934.624677430555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45934.624677430555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45934.624677430555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45934.624677430555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45934.624677430555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45934.624677430555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45934.624677430555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45934.624677430555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45934.624677430555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45934.624677430555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45934.624677430555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45934.624677430555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45934.624677430555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45934.624677430555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45934.624677430555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45934.624677430555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45934.624677430555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45934.624677430555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45934.624677430555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45934.624677430555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45934.624677430555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45934.624677430555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45934.624677430555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45934.624677430555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45934.624677430555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45934.624677430555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45934.624677430555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45934.624677430555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45934.624677430555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45934.624677430555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45934.624677430555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45934.624677430555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45934.624677430555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45934.624677430555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45934.624677430555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45934.624677430555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45934.624677430555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45934.624677430555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45934.624677430555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45934.624677430555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45934.624677430555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45934.624677430555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45934.624677430555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45934.624677430555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45934.624677430555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45934.624677430555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45934.624677430555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45934.624677430555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45934.624677430555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45934.624677430555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45934.624677430555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45934.624677430555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45934.624677430555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45934.624677430555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45934.624677430555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45934.624677430555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45934.624677430555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45934.624677430555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45934.624677430555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45934.624677430555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45934.624677430555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45934.624677430555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45934.624677430555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45934.624677430555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45934.624677430555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45934.624677430555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45934.624677430555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45934.624677430555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45934.624677430555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45934.624677430555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45934.624677430555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45934.624677430555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45934.624677430555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45934.624677430555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45934.624677430555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45934.624677430555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45934.624677430555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45934.624677430555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45934.624677430555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45934.624677430555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45934.624677430555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45934.624677430555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45934.624677430555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45934.624677430555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45934.624677430555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45934.624677430555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45934.624677430555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45934.624677430555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45934.624677430555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45934.624677430555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45934.624677430555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45934.624677430555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45934.624677430555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45934.624677430555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45934.624677430555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45934.624677430555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45934.624677430555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45934.624677430555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45934.624677430555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45934.624677430555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45934.624677430555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45934.624677430555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45934.624677430555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45934.624677430555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45934.624677430555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45934.624677430555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45934.624677430555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45934.624677430555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45934.624677430555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45934.624677430555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45934.624677430555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45934.624677430555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45934.624677430555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45934.624677430555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45934.624677430555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45934.624677430555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45934.624677430555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45934.624677430555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45934.624677430555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45934.624677430555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45934.624677430555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45934.624677430555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45934.624677430555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45934.624677430555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45934.624677430555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45934.624677430555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45934.624677430555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45934.624677430555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45934.624677430555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45934.624677430555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45934.624677430555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45934.624677430555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45934.624677430555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45934.624677430555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45934.624677430555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45934.624677430555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45934.624677430555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45934.624677430555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45934.624677430555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45934.624677430555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45934.624677430555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45934.624677430555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45934.624677430555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45934.624677430555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45934.624677430555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45934.624677430555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45934.624677430555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45934.624677430555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45934.624677430555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45934.624677430555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45934.624677430555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45934.624677430555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45934.624677430555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45934.624677430555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45934.624677430555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45934.624677430555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45934.624677430555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45934.624677430555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45934.624677430555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45934.624677430555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45934.624677430555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45934.624677430555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45934.624677430555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45934.624677430555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45934.624677430555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45934.624677430555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45934.624677430555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45934.624677430555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45934.624677430555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45934.624677430555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45934.624677430555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45934.624677430555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45934.624677430555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45934.624677430555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45934.624677430555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45934.624677430555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45934.624677430555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45934.624677430555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45934.624677430555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45934.624677430555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45934.624677430555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45934.624677430555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45934.624677430555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45934.624677430555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45934.624677430555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45934.624677430555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45934.624677430555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45934.624677430555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45934.624677430555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45934.624677430555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45934.624677430555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45934.624677430555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45934.624677430555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45934.624677430555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45934.624677430555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45934.624677430555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45934.624677430555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45934.624677430555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45934.624677430555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45934.624677430555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45934.624677430555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45934.624677430555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45934.624677430555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45934.624677430555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45934.624677430555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45934.624677430555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45934.624677430555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45934.624677430555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45934.624677430555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45934.624677430555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45934.624677430555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45934.624677430555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45934.624677430555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45934.624677430555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45934.624677430555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45934.624677430555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45934.624677430555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45934.624677430555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45934.624677430555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45934.624677430555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45934.624677430555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45934.624677430555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45934.624677430555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45934.624677430555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45934.624677430555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45934.624677430555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45934.624677430555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45934.624677430555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45934.624677430555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45934.624677430555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45934.624677430555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45934.624677430555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45934.624677430555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45934.624677430555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45934.624677430555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45934.624677430555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45934.624677430555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45934.624677430555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45934.624677430555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45934.624677430555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45934.624677430555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45934.624677430555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45934.624677430555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45934.624677430555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45934.624677430555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45934.624677430555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45934.624677430555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45934.624677430555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45934.624677430555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45934.624677430555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45934.624677430555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45934.624677430555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45934.624677430555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45934.624677430555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45934.624677430555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45934.624677430555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45934.624677430555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45934.624677430555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45934.624677430555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45934.624677430555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45934.624677430555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45934.624677430555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45934.624677430555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45934.624677430555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45934.624677430555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45934.624677430555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45934.624677430555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45934.624677430555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45934.624677430555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45934.624677430555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45934.624677430555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45934.624677430555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45934.624677430555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45934.624677430555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45934.624677430555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45934.624677430555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45934.624677430555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45934.624677430555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45934.624677430555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45934.624677430555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45934.624677430555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45934.624677430555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45934.624677430555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45934.624677430555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45934.624677430555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45934.624677430555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45934.624677430555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45934.624677430555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45934.624677430555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45934.624677430555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45934.624677430555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45934.624677430555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45934.624677430555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45934.624677430555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45934.624677430555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45934.624677430555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45934.624677430555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45934.624677430555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45934.624677430555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45934.624677430555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45934.624677430555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45934.624677430555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45934.624677430555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45934.624677430555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45934.624677430555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45934.624677430555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45934.624677430555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45934.624677430555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45934.624677430555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45934.624677430555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45934.624677430555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45934.624677430555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45934.624677430555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45934.624677430555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45934.624677430555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45934.624677430555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45934.624677430555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45934.624677430555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45934.624677430555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45934.624677430555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45934.624677430555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45934.624677430555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45934.624677430555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45934.624677430555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45934.624677430555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45934.624677430555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45934.624677430555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45934.624677430555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45934.624677430555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45934.624677430555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45934.624677430555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45934.624677430555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45934.624677430555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45934.624677430555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45934.624677430555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45934.624677430555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45934.624677430555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45934.624677430555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45934.624677430555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45934.624677430555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45934.624677430555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45934.624677430555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45934.624677430555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45934.624677430555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45934.624677430555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45934.624677430555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45934.624677430555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45934.624677430555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45934.624677430555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45934.624677430555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45934.624677430555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45934.624677430555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45934.624677430555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45934.624677430555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45934.624677430555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45934.624677430555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45934.624677430555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45934.624677430555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45934.624677430555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45934.624677430555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45934.624677430555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45934.624677430555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45934.624677430555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45934.624677430555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45934.624677430555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45934.624677430555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45934.624677430555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45934.624677430555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45934.624677430555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45934.624677430555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45934.624677430555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45934.624677430555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45934.624677430555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45934.624677430555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45934.624677430555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45934.624677430555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45934.624677430555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45934.624677430555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45934.624677430555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45934.624677430555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45934.624677430555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45934.624677430555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45934.624677430555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45934.624677430555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45934.624677430555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45934.624677430555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45934.624677430555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45934.624677430555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45934.624677430555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45934.624677430555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45934.624677430555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45934.624677430555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45934.624677430555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45934.624677430555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45934.624677430555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45934.624677430555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45934.624677430555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45934.624677430555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45934.624677430555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45934.624677430555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45934.624677430555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45934.624677430555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45934.624677430555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45934.624677430555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45934.624677430555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45934.624677430555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45934.624677430555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45934.624677430555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45934.624677430555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45934.624677430555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45934.624677430555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45934.624677430555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45934.624677430555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45934.624677430555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45934.624677430555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45934.624677430555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45934.624677430555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45934.624677430555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45934.624677430555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45934.624677430555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45934.624677430555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45934.624677430555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45934.624677430555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45934.624677430555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45934.624677430555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45934.624677430555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45934.624677430555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45934.624677430555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45934.624677430555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45934.624677430555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45934.624677430555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45934.624677430555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45934.624677430555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45934.624677430555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45934.624677430555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45934.624677430555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45934.624677430555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45934.624677430555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45934.624677430555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45934.624677430555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45934.624677430555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45934.624677430555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45934.624677430555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45934.624677430555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45934.624677430555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45934.624677430555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45934.624677430555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45934.624677430555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45934.624677430555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45934.624677430555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45934.624677430555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45934.624677430555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45934.624677430555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45934.624677430555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45934.624677430555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45934.624677430555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45934.624677430555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45934.624677430555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45934.624677430555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45934.624677430555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45934.624677430555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45934.624677430555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45934.624677430555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45934.624677430555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45934.624677430555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45934.624677430555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45934.624677430555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45934.624677430555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45934.624677430555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45934.624677430555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45934.624677430555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45934.624677430555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45934.624677430555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45934.624677430555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45934.624677430555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45934.624677430555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45934.624677430555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45934.624677430555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45934.624677430555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45934.624677430555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45934.624677430555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45934.624677430555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45934.624677430555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45934.624677430555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45934.624677430555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45934.624677430555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45934.624677430555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45934.624677430555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45934.624677430555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45934.624677430555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45934.624677430555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45934.624677430555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45934.624677430555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45934.624677430555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45934.624677430555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45934.624677430555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45934.624677430555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45934.624677430555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45934.624677430555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45934.624677430555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45934.624677430555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45934.624677430555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45934.624677430555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45934.624677430555</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231.14395983795839</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3.7343996527779382</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4</v>
      </c>
      <c r="D4" s="107" t="s">
        <v>26039</v>
      </c>
      <c r="E4" s="112" t="s">
        <v>38964</v>
      </c>
      <c r="F4" s="113">
        <v>45934.602662037039</v>
      </c>
      <c r="G4" s="114">
        <f ca="1">IFERROR(NOW()-F4,"")</f>
        <v>2.2015393515175674E-2</v>
      </c>
      <c r="H4" s="113">
        <v>45934.617094907408</v>
      </c>
      <c r="I4" s="110" t="str">
        <f>IFERROR(VLOOKUP(D4,DB!A:F,6,0),"")</f>
        <v>SCECO</v>
      </c>
      <c r="J4" s="110" t="str">
        <f>IFERROR(VLOOKUP(D4,DB!A:G,7,0),"")</f>
        <v>Dead+Dead</v>
      </c>
      <c r="K4" s="115" t="s">
        <v>39065</v>
      </c>
      <c r="L4" s="107" t="str">
        <f>IFERROR(VLOOKUP(D4,DB!A:I,9,0),"")</f>
        <v>Latis</v>
      </c>
    </row>
    <row r="5" spans="1:16" ht="15" customHeight="1">
      <c r="A5" s="110"/>
      <c r="B5" s="110" t="str">
        <f>IFERROR(VLOOKUP(D5,DB!A:K,11,0),"")</f>
        <v/>
      </c>
      <c r="C5" s="111"/>
      <c r="D5" s="107"/>
      <c r="E5" s="112"/>
      <c r="F5" s="113"/>
      <c r="G5" s="114">
        <f ca="1">IFERROR(NOW()-F5,"")</f>
        <v>45934.624677430555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45934.624677430555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45934.624677430555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45934.624677430555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45934.624677430555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45934.624677430555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45934.624677430555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45934.624677430555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45934.624677430555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45934.624677430555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45934.624677430555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45934.624677430555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45934.624677430555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45934.624677430555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45934.624677430555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45934.624677430555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45934.624677430555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45934.624677430555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45934.624677430555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45934.624677430555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45934.624677430555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45934.624677430555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45934.624677430555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45934.624677430555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45934.624677430555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45934.624677430555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45934.624677430555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45934.624677430555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45934.624677430555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45934.624677430555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45934.624677430555</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42.792617245366273</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39046</v>
      </c>
      <c r="F3" s="38">
        <v>45926.188877314817</v>
      </c>
      <c r="G3" s="39">
        <f ca="1">IFERROR(NOW()-F3,"-")</f>
        <v>8.4358001157379476</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38461</v>
      </c>
      <c r="E4" s="37" t="s">
        <v>39046</v>
      </c>
      <c r="F4" s="38">
        <v>45934.580520833333</v>
      </c>
      <c r="G4" s="39">
        <f ca="1">IFERROR(NOW()-F4,"-")</f>
        <v>4.4156597221444827E-2</v>
      </c>
      <c r="H4" s="38">
        <v>45934.522187499999</v>
      </c>
      <c r="I4" s="37" t="str">
        <f>IFERROR(VLOOKUP(D4,DB!A:F,6,0),"")</f>
        <v>SCECO</v>
      </c>
      <c r="J4" s="37" t="str">
        <f>IFERROR(VLOOKUP(D4,DB!A:G,7,0),"")</f>
        <v>Good</v>
      </c>
      <c r="K4" s="37" t="s">
        <v>39071</v>
      </c>
      <c r="L4" s="37" t="str">
        <f>IFERROR(VLOOKUP(D4,DB!A:I,9,0),"")</f>
        <v>Latis</v>
      </c>
      <c r="M4" s="136"/>
    </row>
    <row r="5" spans="1:13" ht="15">
      <c r="A5" s="37" t="s">
        <v>39072</v>
      </c>
      <c r="B5" s="37" t="str">
        <f>IFERROR(VLOOKUP(D5,DB!A:K,11,0),"")</f>
        <v>R5</v>
      </c>
      <c r="C5" s="37">
        <v>2</v>
      </c>
      <c r="D5" s="37" t="s">
        <v>34768</v>
      </c>
      <c r="E5" s="37" t="s">
        <v>38964</v>
      </c>
      <c r="F5" s="38">
        <v>45934.588923611111</v>
      </c>
      <c r="G5" s="39">
        <f ca="1">IFERROR(NOW()-F5,"-")</f>
        <v>3.575381944392575E-2</v>
      </c>
      <c r="H5" s="38">
        <v>45934.578506944446</v>
      </c>
      <c r="I5" s="37" t="str">
        <f>IFERROR(VLOOKUP(D5,DB!A:F,6,0),"")</f>
        <v>Generator-SG</v>
      </c>
      <c r="J5" s="37" t="str">
        <f>IFERROR(VLOOKUP(D5,DB!A:G,7,0),"")</f>
        <v>Vandalized</v>
      </c>
      <c r="K5" s="37" t="s">
        <v>39073</v>
      </c>
      <c r="L5" s="37" t="str">
        <f>IFERROR(VLOOKUP(D5,DB!A:I,9,0),"")</f>
        <v>Latis</v>
      </c>
      <c r="M5" s="136"/>
    </row>
    <row r="6" spans="1:13" ht="15">
      <c r="A6" s="37"/>
      <c r="B6" s="37" t="str">
        <f>IFERROR(VLOOKUP(D6,DB!A:K,11,0),"")</f>
        <v/>
      </c>
      <c r="C6" s="37"/>
      <c r="D6" s="37"/>
      <c r="E6" s="37"/>
      <c r="F6" s="38"/>
      <c r="G6" s="39">
        <f ca="1">IFERROR(NOW()-F6,"-")</f>
        <v>45934.624677430555</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45934.624677430555</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45934.624677430555</v>
      </c>
      <c r="H8" s="38"/>
      <c r="I8" s="37" t="str">
        <f>IFERROR(VLOOKUP(D8,DB!A:F,6,0),"")</f>
        <v/>
      </c>
      <c r="J8" s="37" t="str">
        <f>IFERROR(VLOOKUP(D8,DB!A:G,7,0),"")</f>
        <v/>
      </c>
      <c r="K8" s="37"/>
      <c r="L8" s="37" t="str">
        <f>IFERROR(VLOOKUP(D8,DB!A:I,9,0),"")</f>
        <v/>
      </c>
      <c r="M8" s="136"/>
    </row>
    <row r="9" spans="1:13" ht="15">
      <c r="A9" s="37"/>
      <c r="B9" s="37" t="str">
        <f>IFERROR(VLOOKUP(D9,DB!A:K,11,0),"")</f>
        <v/>
      </c>
      <c r="C9" s="37"/>
      <c r="D9" s="137"/>
      <c r="E9" s="37"/>
      <c r="F9" s="38"/>
      <c r="G9" s="39">
        <f ca="1">IFERROR(NOW()-F9,"-")</f>
        <v>45934.624677430555</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45934.624677430555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45934.624677430555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45934.624677430555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45934.624677430555</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45934.624677430555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45934.624677430555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45934.624677430555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45934.624677430555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45934.624677430555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45934.624677430555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45934.624677430555</v>
      </c>
      <c r="H20" s="38"/>
      <c r="I20" s="37" t="str">
        <f>IFERROR(VLOOKUP(D20,DB!A:F,6,0),"")</f>
        <v/>
      </c>
      <c r="J20" s="37" t="str">
        <f>IFERROR(VLOOKUP(D20,DB!A:G,7,0),"")</f>
        <v/>
      </c>
      <c r="K20" s="37"/>
      <c r="L20" s="37" t="str">
        <f>IFERROR(VLOOKUP(D20,DB!A:I,9,0),"")</f>
        <v/>
      </c>
      <c r="M20" s="136"/>
    </row>
    <row r="21" spans="1:13" ht="15">
      <c r="A21" s="92"/>
      <c r="B21" s="92" t="str">
        <f>IFERROR(VLOOKUP(D21,DB!A:K,11,0),"")</f>
        <v/>
      </c>
      <c r="C21" s="92"/>
      <c r="D21" s="92"/>
      <c r="E21" s="92"/>
      <c r="F21" s="134"/>
      <c r="G21" s="135">
        <f ca="1">IFERROR(NOW()-F21,"-")</f>
        <v>45934.624677430555</v>
      </c>
      <c r="H21" s="134"/>
      <c r="I21" s="92" t="str">
        <f>IFERROR(VLOOKUP(D21,DB!A:F,6,0),"")</f>
        <v/>
      </c>
      <c r="J21" s="92" t="str">
        <f>IFERROR(VLOOKUP(D21,DB!A:G,7,0),"")</f>
        <v/>
      </c>
      <c r="K21" s="92"/>
      <c r="L21" s="92" t="str">
        <f>IFERROR(VLOOKUP(D21,DB!A:I,9,0),"")</f>
        <v/>
      </c>
      <c r="M21" s="136"/>
    </row>
    <row r="22" spans="1:13" ht="15">
      <c r="A22" s="37"/>
      <c r="B22" s="37" t="str">
        <f>IFERROR(VLOOKUP(D22,DB!A:K,11,0),"")</f>
        <v/>
      </c>
      <c r="C22" s="37"/>
      <c r="D22" s="37"/>
      <c r="E22" s="37"/>
      <c r="F22" s="38"/>
      <c r="G22" s="39">
        <f ca="1">IFERROR(NOW()-F22,"-")</f>
        <v>45934.624677430555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45934.624677430555</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45934.624677430555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45934.624677430555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45934.624677430555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45934.624677430555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45934.624677430555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45934.624677430555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45934.624677430555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45934.624677430555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45934.624677430555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45934.624677430555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45934.624677430555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45934.624677430555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45934.624677430555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45934.624677430555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45934.624677430555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45934.624677430555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45934.624677430555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45934.624677430555</v>
      </c>
      <c r="H41" s="38"/>
      <c r="I41" s="37" t="str">
        <f>IFERROR(VLOOKUP(D41,DB!A:F,6,0),"")</f>
        <v/>
      </c>
      <c r="J41" s="37" t="str">
        <f>IFERROR(VLOOKUP(D41,DB!A:G,7,0),"")</f>
        <v/>
      </c>
      <c r="K41" s="37"/>
      <c r="L41" s="37" t="str">
        <f>IFERROR(VLOOKUP(D41,DB!A:I,9,0),"")</f>
        <v/>
      </c>
      <c r="M41" s="136"/>
    </row>
    <row r="42" spans="1:13" ht="15">
      <c r="A42" s="37"/>
      <c r="B42" s="37" t="str">
        <f>IFERROR(VLOOKUP(D42,DB!A:K,11,0),"")</f>
        <v/>
      </c>
      <c r="C42" s="37"/>
      <c r="D42"/>
      <c r="E42" s="37"/>
      <c r="F42" s="38"/>
      <c r="G42" s="39">
        <f ca="1">IFERROR(NOW()-F42,"-")</f>
        <v>45934.624677430555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45934.624677430555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45934.624677430555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45934.624677430555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45934.624677430555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45934.624677430555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45934.624677430555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45934.624677430555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45934.624677430555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45934.624677430555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45934.624677430555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45934.624677430555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45934.624677430555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45934.624677430555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45934.624677430555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45934.624677430555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45934.624677430555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45934.624677430555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45934.624677430555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45934.624677430555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45934.624677430555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45934.624677430555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45934.624677430555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45934.624677430555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45934.624677430555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45934.624677430555</v>
      </c>
      <c r="H67" s="38"/>
      <c r="I67" s="37" t="str">
        <f>IFERROR(VLOOKUP(D67,DB!A:F,6,0),"")</f>
        <v/>
      </c>
      <c r="J67" s="37" t="str">
        <f>IFERROR(VLOOKUP(D67,DB!A:G,7,0),"")</f>
        <v/>
      </c>
      <c r="K67" s="37"/>
      <c r="L67" s="37" t="str">
        <f>IFERROR(VLOOKUP(D67,DB!A:I,9,0),"")</f>
        <v/>
      </c>
      <c r="M67" s="136"/>
    </row>
    <row r="68" spans="1:13" ht="15">
      <c r="A68" s="92"/>
      <c r="B68" s="92" t="str">
        <f>IFERROR(VLOOKUP(D68,DB!A:K,11,0),"")</f>
        <v/>
      </c>
      <c r="C68" s="92"/>
      <c r="D68" s="92"/>
      <c r="E68" s="92"/>
      <c r="F68" s="134"/>
      <c r="G68" s="135">
        <f ca="1">IFERROR(NOW()-F68,"-")</f>
        <v>45934.624677430555</v>
      </c>
      <c r="H68" s="134"/>
      <c r="I68" s="92" t="str">
        <f>IFERROR(VLOOKUP(D68,DB!A:F,6,0),"")</f>
        <v/>
      </c>
      <c r="J68" s="92" t="str">
        <f>IFERROR(VLOOKUP(D68,DB!A:G,7,0),"")</f>
        <v/>
      </c>
      <c r="K68" s="92"/>
      <c r="L68" s="92" t="str">
        <f>IFERROR(VLOOKUP(D68,DB!A:I,9,0),"")</f>
        <v/>
      </c>
      <c r="M68" s="136"/>
    </row>
    <row r="69" spans="1:13" ht="15">
      <c r="A69" s="92"/>
      <c r="B69" s="92" t="str">
        <f>IFERROR(VLOOKUP(D69,DB!A:K,11,0),"")</f>
        <v/>
      </c>
      <c r="C69" s="92"/>
      <c r="D69" s="92"/>
      <c r="E69" s="92"/>
      <c r="F69" s="134"/>
      <c r="G69" s="135">
        <f ca="1">IFERROR(NOW()-F69,"-")</f>
        <v>45934.624677430555</v>
      </c>
      <c r="H69" s="134"/>
      <c r="I69" s="92" t="str">
        <f>IFERROR(VLOOKUP(D69,DB!A:F,6,0),"")</f>
        <v/>
      </c>
      <c r="J69" s="92" t="str">
        <f>IFERROR(VLOOKUP(D69,DB!A:G,7,0),"")</f>
        <v/>
      </c>
      <c r="K69" s="92"/>
      <c r="L69" s="92" t="str">
        <f>IFERROR(VLOOKUP(D69,DB!A:I,9,0),"")</f>
        <v/>
      </c>
    </row>
    <row r="70" spans="1:13" ht="15">
      <c r="A70" s="37"/>
      <c r="B70" s="37" t="str">
        <f>IFERROR(VLOOKUP(D70,DB!A:K,11,0),"")</f>
        <v/>
      </c>
      <c r="C70" s="37"/>
      <c r="D70" s="37"/>
      <c r="E70" s="37"/>
      <c r="F70" s="38"/>
      <c r="G70" s="39">
        <f ca="1">IFERROR(NOW()-F70,"-")</f>
        <v>45934.624677430555</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45934.624677430555</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45934.624677430555</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45934.624677430555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45934.624677430555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45934.624677430555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45934.624677430555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45934.624677430555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45934.624677430555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45934.624677430555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45934.624677430555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45934.624677430555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45934.624677430555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45934.624677430555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45934.624677430555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45934.624677430555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45934.624677430555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45934.624677430555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45934.624677430555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45934.624677430555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45934.624677430555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45934.624677430555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45934.624677430555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45934.624677430555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45934.624677430555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45934.624677430555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45934.624677430555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45934.624677430555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45934.624677430555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45934.624677430555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45934.624677430555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45934.624677430555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45934.624677430555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45934.624677430555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45934.624677430555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45934.624677430555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45934.624677430555</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45934.624677430555</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45934.624677430555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45934.624677430555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45934.624677430555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45934.624677430555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45934.624677430555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45934.624677430555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45934.624677430555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45934.624677430555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45934.624677430555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45934.624677430555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45934.624677430555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45934.624677430555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45934.624677430555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45934.624677430555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45934.624677430555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45934.624677430555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45934.624677430555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45934.624677430555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45934.624677430555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45934.624677430555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45934.624677430555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45934.624677430555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45934.624677430555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45934.624677430555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45934.624677430555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45934.624677430555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45934.624677430555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45934.624677430555</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45934.624677430555</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45934.624677430555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45934.624677430555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45934.624677430555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45934.624677430555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45934.624677430555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45934.624677430555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45934.624677430555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45934.624677430555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45934.624677430555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45934.624677430555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45934.624677430555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45934.624677430555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45934.624677430555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45934.624677430555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45934.624677430555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45934.624677430555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45934.624677430555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45934.624677430555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45934.624677430555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45934.624677430555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45934.624677430555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45934.624677430555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45934.624677430555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45934.624677430555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45934.624677430555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45934.624677430555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45934.624677430555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45934.624677430555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45934.624677430555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45934.624677430555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45934.624677430555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45934.624677430555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45934.624677430555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45934.624677430555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45934.624677430555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45934.624677430555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45934.624677430555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45934.624677430555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45934.624677430555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45934.624677430555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45934.624677430555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45934.624677430555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45934.624677430555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45934.624677430555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45934.624677430555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45934.624677430555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45934.624677430555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45934.624677430555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45934.624677430555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45934.624677430555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45934.624677430555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45934.624677430555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45934.624677430555</v>
      </c>
      <c r="H189" s="38"/>
      <c r="I189" s="37" t="str">
        <f>IFERROR(VLOOKUP(D189,DB!A:F,6,0),"")</f>
        <v/>
      </c>
      <c r="J189" s="37" t="str">
        <f>IFERROR(VLOOKUP(D189,DB!A:G,7,0),"")</f>
        <v/>
      </c>
      <c r="K189" s="37"/>
      <c r="L189" s="37" t="str">
        <f>IFERROR(VLOOKUP(D189,DB!A:I,9,0),"")</f>
        <v/>
      </c>
    </row>
    <row r="190" spans="1:12" ht="15">
      <c r="A190" s="92"/>
      <c r="B190" s="92" t="str">
        <f>IFERROR(VLOOKUP(D190,DB!A:K,11,0),"")</f>
        <v/>
      </c>
      <c r="C190" s="92"/>
      <c r="D190" s="92"/>
      <c r="E190" s="92"/>
      <c r="F190" s="134"/>
      <c r="G190" s="135">
        <f ca="1">IFERROR(NOW()-F190,"-")</f>
        <v>45934.624677430555</v>
      </c>
      <c r="H190" s="134"/>
      <c r="I190" s="92" t="str">
        <f>IFERROR(VLOOKUP(D190,DB!A:F,6,0),"")</f>
        <v/>
      </c>
      <c r="J190" s="92" t="str">
        <f>IFERROR(VLOOKUP(D190,DB!A:G,7,0),"")</f>
        <v/>
      </c>
      <c r="K190" s="92"/>
      <c r="L190" s="92" t="str">
        <f>IFERROR(VLOOKUP(D190,DB!A:I,9,0),"")</f>
        <v/>
      </c>
    </row>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5" ht="15"/>
    <row r="516" ht="15"/>
    <row r="517" ht="15"/>
    <row r="518" ht="15"/>
    <row r="520" ht="15"/>
    <row r="521" ht="15"/>
    <row r="522" ht="15"/>
    <row r="525" ht="15"/>
    <row r="526" ht="15"/>
    <row r="527" ht="15"/>
    <row r="528"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2" ht="15"/>
    <row r="843" ht="15"/>
    <row r="844" ht="15"/>
    <row r="845" ht="15"/>
    <row r="849" ht="15"/>
    <row r="850" ht="15"/>
    <row r="860" ht="15"/>
    <row r="865" ht="15"/>
    <row r="876" ht="15"/>
    <row r="877" ht="15"/>
    <row r="884" ht="15"/>
    <row r="885" ht="15"/>
    <row r="889" ht="15"/>
    <row r="890" ht="15"/>
    <row r="891" ht="15"/>
    <row r="898" ht="15"/>
    <row r="899" ht="15"/>
    <row r="900" ht="15"/>
    <row r="901" ht="15"/>
    <row r="903" ht="15"/>
    <row r="904" ht="15"/>
    <row r="905" ht="15"/>
    <row r="908" ht="15"/>
    <row r="909" ht="15"/>
    <row r="910" ht="15"/>
    <row r="911" ht="15"/>
    <row r="913" ht="15"/>
    <row r="914" ht="15"/>
    <row r="915" ht="15"/>
    <row r="916" ht="15"/>
    <row r="917" ht="15"/>
    <row r="918" ht="15"/>
    <row r="920" ht="15"/>
    <row r="921" ht="15"/>
    <row r="923" ht="15"/>
    <row r="924" ht="15"/>
    <row r="926" ht="15"/>
    <row r="927" ht="15"/>
    <row r="928" ht="15"/>
    <row r="930" ht="15"/>
    <row r="931" ht="15"/>
    <row r="932" ht="15"/>
    <row r="933" ht="15"/>
    <row r="934" ht="15"/>
    <row r="938" ht="15"/>
    <row r="939" ht="15"/>
    <row r="940" ht="15"/>
    <row r="941" ht="15"/>
    <row r="944" ht="15"/>
    <row r="945" ht="15"/>
    <row r="948" ht="15"/>
    <row r="989" ht="15"/>
    <row r="990" ht="15"/>
    <row r="993" ht="15"/>
    <row r="994" ht="15"/>
    <row r="1001" ht="15"/>
    <row r="1002" ht="15"/>
    <row r="1005" ht="15"/>
    <row r="1007" ht="15"/>
    <row r="1009" ht="15"/>
    <row r="1010" ht="15"/>
    <row r="1011" ht="15"/>
    <row r="1014" ht="15"/>
    <row r="1015" ht="15"/>
    <row r="1017" ht="15"/>
    <row r="1020" ht="15"/>
    <row r="1021" ht="15"/>
    <row r="1023" ht="15"/>
    <row r="1024" ht="15"/>
    <row r="1025" ht="15"/>
    <row r="1026" ht="15"/>
    <row r="1027" ht="15"/>
    <row r="1030" ht="15"/>
    <row r="1031" ht="15"/>
    <row r="1032" ht="15"/>
    <row r="1033" ht="15"/>
    <row r="1034" ht="15"/>
    <row r="1035" ht="15"/>
    <row r="1037" ht="15"/>
    <row r="1039" ht="15"/>
    <row r="1041" ht="15"/>
    <row r="1042" ht="15"/>
    <row r="1043" ht="15"/>
    <row r="1045" ht="15"/>
    <row r="1046" ht="15"/>
    <row r="1047" ht="15"/>
    <row r="1048" ht="15"/>
    <row r="1049" ht="15"/>
    <row r="1050" ht="15"/>
    <row r="1051" ht="15"/>
    <row r="1053" ht="15"/>
    <row r="1054" ht="15"/>
    <row r="1055" ht="15"/>
    <row r="1060" ht="15"/>
    <row r="1061" ht="15"/>
    <row r="1065" ht="15"/>
    <row r="1066" ht="15"/>
    <row r="1067" ht="15"/>
    <row r="1070" ht="15"/>
    <row r="1072" ht="15"/>
    <row r="1076" ht="15"/>
    <row r="1080" ht="15"/>
    <row r="1086" ht="15"/>
    <row r="1087" ht="15"/>
    <row r="1089" ht="15"/>
    <row r="1090" ht="15"/>
    <row r="1092" ht="15"/>
    <row r="1095" ht="15"/>
    <row r="1096" ht="15"/>
    <row r="1098" ht="15"/>
    <row r="1100" ht="15"/>
    <row r="1102" ht="15"/>
    <row r="1104" ht="15"/>
    <row r="1105" ht="15"/>
    <row r="1106" ht="15"/>
    <row r="1108" ht="15"/>
    <row r="1109" ht="15"/>
    <row r="1110" ht="15"/>
    <row r="1111" ht="15"/>
    <row r="1114" ht="15"/>
    <row r="1288" ht="15"/>
    <row r="1289" ht="15"/>
    <row r="1299" ht="15"/>
    <row r="1300" ht="15"/>
    <row r="1301" ht="15"/>
    <row r="1307" ht="15"/>
    <row r="1308" ht="15"/>
    <row r="1309" ht="15"/>
    <row r="1310" ht="15"/>
    <row r="1312" ht="15"/>
    <row r="1315" ht="15"/>
    <row r="1316" ht="15"/>
    <row r="1317" ht="15"/>
    <row r="1318" ht="15"/>
    <row r="1320" ht="15"/>
    <row r="1321" ht="15"/>
    <row r="1323" ht="15"/>
    <row r="1324" ht="15"/>
    <row r="1325" ht="15"/>
    <row r="1326" ht="15"/>
    <row r="1328" ht="15"/>
    <row r="1329" ht="15"/>
    <row r="1330" ht="15"/>
    <row r="1333" ht="15"/>
    <row r="1334" ht="15"/>
    <row r="1337" ht="15"/>
    <row r="1338" ht="15"/>
    <row r="1339" ht="15"/>
    <row r="1340" ht="15"/>
    <row r="1341" ht="15"/>
    <row r="1342" ht="15"/>
    <row r="1343" ht="15"/>
    <row r="1344" ht="15"/>
    <row r="1346" ht="15"/>
    <row r="1348" ht="15"/>
    <row r="1349" ht="15"/>
    <row r="1350" ht="15"/>
    <row r="1353" ht="15"/>
    <row r="1363" ht="15"/>
    <row r="1366" ht="15"/>
    <row r="1367" ht="15"/>
    <row r="1371" ht="15"/>
    <row r="1375" ht="15"/>
    <row r="1378" ht="15"/>
    <row r="1380" ht="15"/>
    <row r="1381" ht="15"/>
    <row r="1383" ht="15"/>
    <row r="1385" ht="15"/>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0.74370520833326736</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7.8518302083321032</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1.8060315972179524</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0.91935335648304317</v>
      </c>
      <c r="H5" s="140">
        <v>45933.228229166663</v>
      </c>
      <c r="I5" s="137" t="str">
        <f>IFERROR(VLOOKUP(D5,DB!A:F,6,0),"")</f>
        <v>SCECO</v>
      </c>
      <c r="J5" s="137" t="str">
        <f>IFERROR(VLOOKUP(D5,DB!A:G,7,0),"")</f>
        <v>Weak</v>
      </c>
      <c r="K5" s="137" t="s">
        <v>39080</v>
      </c>
      <c r="L5" s="137" t="str">
        <f>IFERROR(VLOOKUP(D5,DB!A:I,9,0),"")</f>
        <v>Latis</v>
      </c>
    </row>
    <row r="6" spans="1:16383" ht="31.5" customHeight="1">
      <c r="A6" s="121" t="s">
        <v>39081</v>
      </c>
      <c r="B6" s="137" t="str">
        <f>IFERROR(VLOOKUP(D6,DB!A:K,11,0),"")</f>
        <v>R6</v>
      </c>
      <c r="C6" s="137">
        <v>1</v>
      </c>
      <c r="D6" s="137" t="s">
        <v>34597</v>
      </c>
      <c r="E6" s="137" t="s">
        <v>38964</v>
      </c>
      <c r="F6" s="140">
        <v>45934.555856481478</v>
      </c>
      <c r="G6" s="139">
        <f ca="1">IFERROR(NOW()-F6,"-")</f>
        <v>6.8820949076325633E-2</v>
      </c>
      <c r="H6" s="140">
        <v>45934.572453703702</v>
      </c>
      <c r="I6" s="137" t="str">
        <f>IFERROR(VLOOKUP(D6,DB!A:F,6,0),"")</f>
        <v>Generator-SG</v>
      </c>
      <c r="J6" s="137" t="str">
        <f>IFERROR(VLOOKUP(D6,DB!A:G,7,0),"")</f>
        <v>Vandalized</v>
      </c>
      <c r="K6" s="137" t="s">
        <v>39082</v>
      </c>
      <c r="L6" s="137" t="str">
        <f>IFERROR(VLOOKUP(D6,DB!A:I,9,0),"")</f>
        <v>Latis</v>
      </c>
      <c r="M6" s="137"/>
    </row>
    <row r="7" spans="1:16383" ht="31.5" customHeight="1">
      <c r="A7" s="121"/>
      <c r="B7" s="137" t="str">
        <f>IFERROR(VLOOKUP(D7,DB!A:K,11,0),"")</f>
        <v/>
      </c>
      <c r="C7" s="137"/>
      <c r="D7" s="137"/>
      <c r="E7" s="137"/>
      <c r="F7" s="137"/>
      <c r="G7" s="139">
        <f ca="1">IFERROR(NOW()-F7,"-")</f>
        <v>45934.624677430555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45934.624677430555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45934.624677430555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45934.624677430555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45934.624677430555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45934.624677430555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45934.624677430555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45934.624677430555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45934.624677430555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45934.624677430555</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45934.624677430555</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45934.624677430555</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45934.624677430555</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45934.624677430555</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45934.624677430555</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45934.624677430555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45934.624677430555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45934.624677430555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45934.624677430555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45934.624677430555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45934.624677430555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45934.624677430555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45934.624677430555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45934.624677430555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45934.624677430555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45934.624677430555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45934.624677430555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45934.624677430555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45934.624677430555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45934.624677430555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45934.624677430555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45934.624677430555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45934.624677430555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45934.624677430555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45934.624677430555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45934.624677430555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45934.624677430555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45934.624677430555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45934.624677430555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45934.624677430555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45934.624677430555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45934.624677430555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45934.624677430555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45934.624677430555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45934.624677430555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45934.624677430555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45934.624677430555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45934.624677430555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45934.624677430555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45934.624677430555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45934.624677430555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45934.624677430555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45934.624677430555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45934.624677430555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45934.624677430555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45934.624677430555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45934.624677430555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45934.624677430555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45934.624677430555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45934.624677430555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45934.624677430555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45934.624677430555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45934.624677430555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45934.624677430555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45934.624677430555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45934.624677430555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45934.624677430555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45934.624677430555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45934.624677430555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45934.624677430555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45934.624677430555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45934.624677430555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45934.624677430555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45934.624677430555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45934.624677430555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45934.624677430555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45934.624677430555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45934.624677430555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45934.624677430555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45934.624677430555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45934.624677430555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45934.624677430555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45934.624677430555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45934.624677430555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45934.624677430555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45934.624677430555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45934.624677430555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45934.624677430555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45934.624677430555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45934.624677430555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45934.624677430555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45934.624677430555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45934.624677430555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45934.624677430555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45934.624677430555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45934.624677430555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45934.624677430555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45934.624677430555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45934.624677430555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45934.624677430555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45934.624677430555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45934.624677430555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45934.624677430555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45934.624677430555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45934.624677430555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45934.624677430555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45934.624677430555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45934.624677430555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45934.624677430555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45934.624677430555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45934.624677430555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45934.624677430555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45934.624677430555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45934.624677430555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45934.624677430555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45934.624677430555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45934.624677430555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45934.624677430555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45934.624677430555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45934.624677430555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45934.624677430555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45934.624677430555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45934.624677430555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45934.624677430555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45934.624677430555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45934.624677430555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45934.624677430555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45934.624677430555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45934.624677430555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45934.624677430555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45934.624677430555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45934.624677430555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45934.624677430555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45934.624677430555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45934.624677430555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45934.624677430555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45934.624677430555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45934.624677430555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45934.624677430555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45934.624677430555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45934.624677430555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45934.624677430555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45934.624677430555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45934.624677430555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45934.624677430555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45934.624677430555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45934.624677430555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45934.624677430555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45934.624677430555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45934.624677430555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45934.624677430555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45934.624677430555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45934.624677430555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45934.624677430555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45934.624677430555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45934.624677430555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45934.624677430555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45934.624677430555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45934.624677430555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45934.624677430555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45934.624677430555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45934.624677430555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45934.624677430555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45934.624677430555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45934.624677430555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45934.624677430555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45934.624677430555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45934.624677430555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45934.624677430555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45934.624677430555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45934.624677430555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45934.624677430555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45934.624677430555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45934.624677430555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45934.624677430555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45934.624677430555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45934.624677430555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45934.624677430555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45934.624677430555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45934.624677430555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45934.624677430555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45934.624677430555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45934.624677430555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45934.624677430555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45934.624677430555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45934.624677430555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45934.624677430555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45934.624677430555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45934.624677430555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45934.624677430555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45934.624677430555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45934.624677430555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45934.624677430555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45934.624677430555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45934.624677430555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45934.624677430555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45934.624677430555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45934.624677430555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45934.624677430555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45934.624677430555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45934.624677430555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45934.624677430555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45934.624677430555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45934.624677430555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45934.624677430555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45934.624677430555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45934.624677430555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45934.624677430555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45934.624677430555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45934.624677430555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45934.624677430555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45934.624677430555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45934.624677430555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45934.624677430555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45934.624677430555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45934.624677430555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45934.624677430555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45934.624677430555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45934.624677430555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45934.624677430555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45934.624677430555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45934.624677430555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45934.624677430555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45934.624677430555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45934.624677430555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45934.624677430555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45934.624677430555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45934.624677430555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45934.624677430555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45934.624677430555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45934.624677430555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45934.624677430555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45934.624677430555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45934.624677430555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45934.624677430555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45934.624677430555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45934.624677430555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45934.624677430555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45934.624677430555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45934.624677430555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45934.624677430555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45934.624677430555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45934.624677430555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45934.624677430555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45934.624677430555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45934.624677430555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45934.624677430555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45934.624677430555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45934.624677430555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45934.624677430555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45934.624677430555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45934.624677430555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45934.624677430555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45934.624677430555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45934.624677430555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45934.624677430555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45934.624677430555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45934.624677430555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45934.624677430555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45934.624677430555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45934.624677430555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45934.624677430555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45934.624677430555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45934.624677430555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45934.624677430555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45934.624677430555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45934.624677430555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45934.624677430555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45934.624677430555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45934.624677430555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45934.624677430555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45934.624677430555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45934.624677430555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45934.624677430555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45934.624677430555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45934.624677430555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45934.624677430555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45934.624677430555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45934.624677430555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45934.624677430555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45934.624677430555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45934.624677430555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45934.624677430555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45934.624677430555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45934.624677430555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45934.624677430555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45934.624677430555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45934.624677430555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45934.624677430555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45934.624677430555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45934.624677430555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45934.624677430555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45934.624677430555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45934.624677430555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45934.624677430555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45934.624677430555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45934.624677430555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45934.624677430555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45934.624677430555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45934.624677430555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45934.624677430555</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2025-10-04T11:59:47Z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