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80" documentId="13_ncr:1_{F6CB121F-512D-4AA6-A0C1-0FB36C537598}" xr6:coauthVersionLast="47" xr6:coauthVersionMax="47" xr10:uidLastSave="{DD2063D6-7777-4835-AD4E-EFE3879225E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<sst xmlns="http://schemas.openxmlformats.org/spreadsheetml/2006/main" count="178585" uniqueCount="39077">
  <si>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</si>
  <si>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</si>
  <si>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</si>
  <si>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</si>
  <si>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</si>
  <si>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</si>
  <si>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</si>
  <si>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</si>
  <si>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</si>
  <si>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</si>
  <si>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</si>
  <si>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</si>
  <si>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</si>
  <si>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</si>
  <si>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</si>
  <si>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</si>
  <si>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</si>
  <si>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</si>
  <si>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</si>
  <si>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</si>
  <si>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</si>
  <si>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</si>
  <si>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</si>
  <si>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</si>
  <si>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</si>
  <si>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</si>
  <si>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</si>
  <si>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</si>
  <si>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</si>
  <si>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</si>
  <si>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</si>
  <si>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</si>
  <si>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</si>
  <si>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</si>
  <si>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</si>
  <si>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</si>
  <si>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</si>
  <si>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</si>
  <si>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</si>
  <si>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</si>
  <si>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</si>
  <si>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</si>
  <si>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</si>
  <si>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</si>
  <si>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</si>
  <si>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</si>
  <si>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</si>
  <si>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</si>
  <si>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</si>
  <si>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</si>
  <si>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</si>
  <si>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</si>
  <si>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</si>
  <si>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</si>
  <si>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</si>
  <si>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</si>
  <si>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</si>
  <si>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</si>
  <si>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</si>
  <si>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</si>
  <si>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</si>
  <si>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</si>
  <si>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</si>
  <si>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</si>
  <si>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</si>
  <si>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</si>
  <si>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</si>
  <si>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</si>
  <si>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</si>
  <si>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</si>
  <si>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</si>
  <si>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</si>
  <si>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</si>
  <si>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</si>
  <si>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</si>
  <si>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</si>
  <si>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</si>
  <si>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</si>
  <si>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</si>
  <si>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</si>
  <si>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</si>
  <si>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</si>
  <si>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</si>
  <si>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</si>
  <si>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</si>
  <si>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</si>
  <si>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</si>
  <si>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</si>
  <si>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</si>
  <si>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</si>
  <si>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</si>
  <si>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</si>
  <si>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</si>
  <si>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</si>
  <si>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</si>
  <si>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</si>
  <si>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</si>
  <si>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</si>
  <si>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</si>
  <si>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</si>
  <si>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</si>
  <si>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</si>
  <si>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</si>
  <si>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</si>
  <si>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</si>
  <si>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</si>
  <si>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</si>
  <si>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</si>
  <si>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</si>
  <si>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</si>
  <si>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</si>
  <si>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</si>
  <si>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</si>
  <si>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</si>
  <si>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</si>
  <si>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</si>
  <si>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</si>
  <si>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</si>
  <si>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</si>
  <si>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</si>
  <si>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</si>
  <si>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</si>
  <si>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</si>
  <si>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</si>
  <si>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</si>
  <si>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</si>
  <si>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</si>
  <si>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</si>
  <si>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</si>
  <si>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</si>
  <si>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</si>
  <si>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</si>
  <si>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</si>
  <si>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</si>
  <si>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</si>
  <si>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</si>
  <si>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</si>
  <si>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</si>
  <si>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</si>
  <si>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</si>
  <si>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</si>
  <si>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</si>
  <si>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</si>
  <si>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</si>
  <si>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</si>
  <si>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</si>
  <si>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</si>
  <si>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</si>
  <si>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</si>
  <si>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</si>
  <si>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</si>
  <si>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</si>
  <si>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</si>
  <si>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</si>
  <si>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</si>
  <si>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</si>
  <si>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</si>
  <si>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</si>
  <si>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</si>
  <si>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</si>
  <si>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</si>
  <si>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</si>
  <si>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</si>
  <si>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</si>
  <si>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</si>
  <si>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</si>
  <si>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</si>
  <si>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</si>
  <si>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</si>
  <si>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</si>
  <si>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</si>
  <si>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</si>
  <si>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</si>
  <si>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</si>
  <si>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</si>
  <si>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</si>
  <si>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</si>
  <si>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</si>
  <si>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</si>
  <si>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</si>
  <si>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</si>
  <si>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</si>
  <si>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</si>
  <si>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</si>
  <si>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</si>
  <si>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</si>
  <si>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</si>
  <si>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</si>
  <si>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</si>
  <si>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</si>
  <si>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</si>
  <si>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</si>
  <si>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</si>
  <si>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</si>
  <si>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</si>
  <si>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</si>
  <si>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</si>
  <si>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</si>
  <si>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</si>
  <si>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</si>
  <si>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</si>
  <si>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</si>
  <si>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</si>
  <si>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</si>
  <si>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</si>
  <si>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</si>
  <si>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</si>
  <si>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</si>
  <si>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</si>
  <si>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</si>
  <si>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</si>
  <si>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</si>
  <si>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</si>
  <si>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</si>
  <si>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</si>
  <si>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</si>
  <si>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</si>
  <si>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</si>
  <si>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</si>
  <si>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</si>
  <si>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</si>
  <si>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</si>
  <si>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</si>
  <si>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</si>
  <si>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</si>
  <si>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</si>
  <si>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</si>
  <si>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</si>
  <si>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</si>
  <si>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</si>
  <si>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</si>
  <si>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</si>
  <si>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</si>
  <si>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</si>
  <si>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</si>
  <si>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</si>
  <si>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</si>
  <si>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</si>
  <si>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</si>
  <si>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</si>
  <si>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</si>
  <si>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</si>
  <si>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</si>
  <si>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</si>
  <si>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</si>
  <si>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</si>
  <si>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</si>
  <si>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</si>
  <si>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</si>
  <si>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</si>
  <si>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</si>
  <si>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</si>
  <si>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</si>
  <si>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</si>
  <si>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</si>
  <si>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</si>
  <si>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</si>
  <si>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</si>
  <si>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</si>
  <si>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</si>
  <si>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</si>
  <si>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</si>
  <si>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</si>
  <si>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</si>
  <si>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</si>
  <si>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</si>
  <si>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</si>
  <si>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</si>
  <si>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</si>
  <si>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</si>
  <si>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</si>
  <si>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</si>
  <si>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</si>
  <si>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</si>
  <si>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</si>
  <si>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</si>
  <si>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</si>
  <si>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</si>
  <si>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</si>
  <si>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</si>
  <si>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</si>
  <si>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</si>
  <si>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</si>
  <si>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</si>
  <si>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</si>
  <si>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</si>
  <si>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</si>
  <si>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</si>
  <si>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</si>
  <si>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</si>
  <si>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</si>
  <si>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</si>
  <si>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</si>
  <si>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</si>
  <si>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</si>
  <si>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</si>
  <si>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</si>
  <si>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</si>
  <si>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</si>
  <si>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</si>
  <si>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</si>
  <si>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</si>
  <si>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</si>
  <si>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</si>
  <si>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</si>
  <si>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</si>
  <si>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</si>
  <si>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</si>
  <si>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</si>
  <si>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</si>
  <si>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</si>
  <si>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</si>
  <si>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</si>
  <si>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</si>
  <si>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</si>
  <si>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</si>
  <si>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</si>
  <si>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</si>
  <si>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</si>
  <si>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</si>
  <si>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</si>
  <si>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</si>
  <si>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</si>
  <si>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</si>
  <si>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</si>
  <si>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</si>
  <si>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</si>
  <si>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</si>
  <si>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</si>
  <si>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</si>
  <si>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</si>
  <si>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</si>
  <si>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</si>
  <si>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</si>
  <si>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</si>
  <si>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</si>
  <si>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</si>
  <si>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</si>
  <si>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</si>
  <si>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</si>
  <si>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</si>
  <si>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</si>
  <si>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</si>
  <si>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</si>
  <si>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</si>
  <si>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</si>
  <si>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</si>
  <si>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</si>
  <si>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</si>
  <si>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</si>
  <si>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</si>
  <si>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</si>
  <si>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</si>
  <si>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</si>
  <si>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</si>
  <si>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</si>
  <si>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</si>
  <si>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</si>
  <si>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</si>
  <si>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</si>
  <si>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</si>
  <si>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</si>
  <si>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</si>
  <si>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</si>
  <si>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</si>
  <si>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</si>
  <si>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</si>
  <si>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</si>
  <si>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</si>
  <si>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</si>
  <si>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</si>
  <si>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</si>
  <si>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</si>
  <si>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</si>
  <si>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</si>
  <si>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</si>
  <si>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</si>
  <si>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</si>
  <si>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</si>
  <si>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</si>
  <si>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</si>
  <si>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</si>
  <si>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</si>
  <si>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</si>
  <si>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</si>
  <si>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</si>
  <si>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</si>
  <si>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</si>
  <si>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</si>
  <si>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</si>
  <si>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</si>
  <si>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</si>
  <si>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</si>
  <si>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</si>
  <si>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</si>
  <si>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</si>
  <si>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</si>
  <si>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</si>
  <si>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</si>
  <si>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</si>
  <si>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</si>
  <si>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</si>
  <si>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</si>
  <si>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</si>
  <si>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</si>
  <si>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</si>
  <si>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</si>
  <si>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</si>
  <si>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</si>
  <si>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</si>
  <si>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</si>
  <si>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</si>
  <si>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</si>
  <si>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</si>
  <si>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</si>
  <si>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</si>
  <si>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</si>
  <si>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</si>
  <si>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</si>
  <si>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</si>
  <si>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</si>
  <si>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</si>
  <si>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</si>
  <si>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</si>
  <si>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</si>
  <si>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</si>
  <si>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</si>
  <si>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</si>
  <si>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</si>
  <si>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</si>
  <si>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</si>
  <si>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</si>
  <si>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</si>
  <si>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</si>
  <si>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</si>
  <si>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</si>
  <si>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</si>
  <si>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</si>
  <si>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</si>
  <si>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</si>
  <si>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</si>
  <si>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</si>
  <si>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</si>
  <si>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</si>
  <si>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</si>
  <si>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</si>
  <si>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</si>
  <si>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</si>
  <si>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</si>
  <si>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</si>
  <si>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</si>
  <si>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</si>
  <si>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</si>
  <si>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</si>
  <si>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</si>
  <si>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</si>
  <si>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</si>
  <si>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</si>
  <si>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</si>
  <si>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</si>
  <si>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</si>
  <si>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</si>
  <si>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</si>
  <si>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</si>
  <si>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</si>
  <si>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</si>
  <si>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</si>
  <si>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</si>
  <si>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</si>
  <si>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</si>
  <si>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</si>
  <si>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</si>
  <si>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</si>
  <si>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</si>
  <si>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</si>
  <si>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</si>
  <si>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</si>
  <si>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</si>
  <si>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</si>
  <si>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</si>
  <si>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</si>
  <si>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</si>
  <si>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</si>
  <si>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</si>
  <si>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</si>
  <si>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</si>
  <si>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</si>
  <si>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</si>
  <si>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</si>
  <si>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</si>
  <si>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</si>
  <si>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</si>
  <si>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</si>
  <si>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</si>
  <si>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</si>
  <si>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</si>
  <si>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</si>
  <si>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</si>
  <si>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</si>
  <si>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</si>
  <si>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</si>
  <si>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</si>
  <si>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</si>
  <si>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</si>
  <si>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</si>
  <si>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</si>
  <si>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</si>
  <si>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</si>
  <si>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</si>
  <si>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</si>
  <si>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</si>
  <si>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</si>
  <si>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</si>
  <si>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</si>
  <si>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</si>
  <si>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</si>
  <si>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</si>
  <si>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</si>
  <si>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</si>
  <si>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</si>
  <si>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</si>
  <si>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</si>
  <si>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</si>
  <si>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</si>
  <si>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</si>
  <si>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</si>
  <si>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</si>
  <si>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</si>
  <si>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</si>
  <si>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</si>
  <si>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</si>
  <si>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</si>
  <si>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</si>
  <si>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</si>
  <si>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</si>
  <si>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</si>
  <si>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</si>
  <si>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</si>
  <si>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</si>
  <si>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</si>
  <si>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</si>
  <si>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</si>
  <si>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</si>
  <si>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</si>
  <si>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</si>
  <si>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</si>
  <si>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</si>
  <si>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</si>
  <si>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</si>
  <si>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</si>
  <si>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</si>
  <si>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</si>
  <si>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</si>
  <si>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</si>
  <si>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</si>
  <si>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</si>
  <si>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</si>
  <si>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</si>
  <si>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</si>
  <si>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</si>
  <si>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</si>
  <si>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</si>
  <si>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</si>
  <si>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</si>
  <si>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</si>
  <si>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</si>
  <si>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</si>
  <si>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</si>
  <si>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</si>
  <si>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</si>
  <si>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</si>
  <si>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</si>
  <si>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</si>
  <si>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</si>
  <si>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</si>
  <si>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</si>
  <si>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</si>
  <si>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</si>
  <si>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</si>
  <si>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</si>
  <si>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</si>
  <si>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</si>
  <si>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</si>
  <si>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</si>
  <si>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</si>
  <si>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</si>
  <si>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</si>
  <si>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</si>
  <si>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</si>
  <si>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</si>
  <si>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</si>
  <si>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</si>
  <si>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</si>
  <si>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</si>
  <si>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</si>
  <si>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</si>
  <si>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</si>
  <si>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</si>
  <si>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</si>
  <si>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</si>
  <si>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</si>
  <si>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</si>
  <si>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</si>
  <si>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</si>
  <si>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</si>
  <si>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</si>
  <si>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</si>
  <si>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</si>
  <si>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</si>
  <si>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</si>
  <si>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</si>
  <si>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</si>
  <si>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</si>
  <si>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</si>
  <si>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</si>
  <si>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</si>
  <si>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</si>
  <si>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</si>
  <si>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</si>
  <si>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</si>
  <si>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</si>
  <si>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</si>
  <si>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</si>
  <si>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</si>
  <si>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</si>
  <si>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</si>
  <si>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</si>
  <si>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</si>
  <si>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</si>
  <si>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</si>
  <si>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</si>
  <si>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</si>
  <si>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</si>
  <si>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</si>
  <si>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</si>
  <si>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</si>
  <si>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</si>
  <si>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</si>
  <si>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</si>
  <si>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</si>
  <si>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</si>
  <si>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</si>
  <si>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</si>
  <si>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</si>
  <si>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</si>
  <si>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</si>
  <si>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</si>
  <si>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</si>
  <si>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</si>
  <si>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</si>
  <si>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</si>
  <si>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</si>
  <si>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</si>
  <si>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</si>
  <si>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</si>
  <si>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</si>
  <si>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</si>
  <si>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</si>
  <si>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</si>
  <si>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</si>
  <si>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</si>
  <si>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</si>
  <si>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</si>
  <si>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</si>
  <si>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</si>
  <si>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</si>
  <si>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</si>
  <si>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</si>
  <si>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</si>
  <si>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</si>
  <si>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</si>
  <si>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</si>
  <si>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</si>
  <si>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</si>
  <si>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</si>
  <si>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</si>
  <si>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</si>
  <si>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</si>
  <si>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</si>
  <si>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</si>
  <si>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</si>
  <si>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</si>
  <si>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</si>
  <si>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</si>
  <si>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</si>
  <si>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</si>
  <si>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</si>
  <si>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</si>
  <si>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</si>
  <si>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</si>
  <si>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</si>
  <si>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</si>
  <si>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</si>
  <si>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</si>
  <si>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</si>
  <si>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</si>
  <si>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</si>
  <si>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</si>
  <si>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</si>
  <si>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</si>
  <si>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</si>
  <si>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</si>
  <si>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</si>
  <si>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</si>
  <si>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</si>
  <si>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</si>
  <si>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</si>
  <si>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</si>
  <si>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</si>
  <si>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</si>
  <si>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</si>
  <si>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</si>
  <si>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</si>
  <si>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</si>
  <si>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</si>
  <si>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</si>
  <si>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</si>
  <si>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</si>
  <si>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</si>
  <si>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</si>
  <si>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</si>
  <si>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</si>
  <si>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</si>
  <si>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</si>
  <si>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</si>
  <si>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</si>
  <si>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</si>
  <si>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</si>
  <si>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</si>
  <si>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</si>
  <si>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</si>
  <si>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</si>
  <si>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</si>
  <si>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</si>
  <si>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</si>
  <si>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</si>
  <si>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</si>
  <si>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</si>
  <si>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</si>
  <si>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</si>
  <si>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</si>
  <si>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</si>
  <si>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</si>
  <si>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</si>
  <si>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</si>
  <si>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</si>
  <si>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</si>
  <si>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</si>
  <si>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</si>
  <si>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</si>
  <si>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</si>
  <si>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</si>
  <si>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</si>
  <si>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</si>
  <si>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</si>
  <si>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</si>
  <si>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</si>
  <si>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</si>
  <si>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</si>
  <si>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</si>
  <si>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</si>
  <si>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</si>
  <si>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</si>
  <si>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</si>
  <si>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</si>
  <si>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</si>
  <si>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</si>
  <si>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</si>
  <si>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</si>
  <si>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</si>
  <si>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</si>
  <si>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</si>
  <si>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</si>
  <si>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</si>
  <si>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</si>
  <si>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</si>
  <si>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</si>
  <si>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</si>
  <si>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</si>
  <si>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</si>
  <si>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</si>
  <si>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</si>
  <si>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</si>
  <si>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</si>
  <si>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</si>
  <si>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</si>
  <si>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</si>
  <si>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</si>
  <si>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</si>
  <si>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</si>
  <si>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</si>
  <si>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</si>
  <si>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</si>
  <si>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</si>
  <si>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</si>
  <si>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</si>
  <si>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</si>
  <si>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</si>
  <si>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</si>
  <si>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</si>
  <si>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</si>
  <si>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</si>
  <si>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</si>
  <si>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</si>
  <si>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</si>
  <si>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</si>
  <si>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</si>
  <si>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</si>
  <si>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</si>
  <si>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</si>
  <si>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</si>
  <si>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</si>
  <si>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</si>
  <si>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</si>
  <si>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</si>
  <si>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</si>
  <si>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</si>
  <si>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</si>
  <si>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</si>
  <si>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</si>
  <si>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</si>
  <si>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</si>
  <si>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</si>
  <si>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</si>
  <si>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</si>
  <si>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</si>
  <si>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</si>
  <si>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</si>
  <si>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</si>
  <si>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</si>
  <si>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</si>
  <si>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</si>
  <si>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</si>
  <si>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</si>
  <si>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</si>
  <si>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</si>
  <si>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</si>
  <si>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</si>
  <si>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</si>
  <si>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</si>
  <si>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</si>
  <si>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</si>
  <si>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</si>
  <si>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</si>
  <si>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</si>
  <si>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</si>
  <si>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</si>
  <si>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</si>
  <si>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</si>
  <si>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</si>
  <si>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</si>
  <si>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</si>
  <si>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</si>
  <si>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</si>
  <si>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</si>
  <si>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</si>
  <si>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</si>
  <si>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</si>
  <si>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</si>
  <si>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</si>
  <si>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</si>
  <si>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</si>
  <si>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</si>
  <si>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</si>
  <si>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</si>
  <si>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</si>
  <si>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</si>
  <si>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</si>
  <si>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</si>
  <si>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</si>
  <si>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</si>
  <si>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</si>
  <si>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</si>
  <si>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</si>
  <si>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</si>
  <si>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</si>
  <si>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</si>
  <si>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</si>
  <si>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</si>
  <si>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</si>
  <si>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</si>
  <si>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</si>
  <si>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</si>
  <si>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</si>
  <si>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</si>
  <si>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</si>
  <si>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</si>
  <si>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</si>
  <si>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</si>
  <si>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</si>
  <si>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</si>
  <si>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</si>
  <si>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</si>
  <si>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</si>
  <si>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</si>
  <si>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</si>
  <si>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</si>
  <si>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</si>
  <si>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</si>
  <si>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</si>
  <si>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</si>
  <si>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</si>
  <si>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</si>
  <si>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</si>
  <si>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</si>
  <si>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</si>
  <si>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</si>
  <si>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</si>
  <si>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</si>
  <si>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</si>
  <si>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</si>
  <si>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</si>
  <si>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</si>
  <si>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</si>
  <si>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</si>
  <si>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</si>
  <si>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</si>
  <si>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</si>
  <si>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</si>
  <si>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</si>
  <si>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</si>
  <si>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</si>
  <si>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</si>
  <si>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</si>
  <si>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</si>
  <si>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</si>
  <si>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</si>
  <si>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</si>
  <si>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</si>
  <si>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</si>
  <si>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</si>
  <si>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</si>
  <si>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</si>
  <si>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</si>
  <si>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</si>
  <si>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</si>
  <si>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</si>
  <si>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</si>
  <si>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</si>
  <si>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</si>
  <si>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</si>
  <si>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</si>
  <si>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</si>
  <si>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</si>
  <si>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</si>
  <si>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</si>
  <si>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</si>
  <si>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</si>
  <si>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</si>
  <si>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</si>
  <si>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</si>
  <si>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</si>
  <si>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</si>
  <si>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</si>
  <si>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</si>
  <si>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</si>
  <si>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</si>
  <si>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</si>
  <si>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</si>
  <si>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</si>
  <si>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</si>
  <si>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</si>
  <si>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</si>
  <si>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</si>
  <si>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</si>
  <si>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</si>
  <si>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</si>
  <si>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</si>
  <si>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</si>
  <si>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</si>
  <si>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</si>
  <si>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</si>
  <si>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</si>
  <si>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</si>
  <si>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</si>
  <si>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</si>
  <si>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</si>
  <si>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</si>
  <si>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</si>
  <si>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</si>
  <si>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</si>
  <si>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</si>
  <si>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</si>
  <si>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</si>
  <si>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</si>
  <si>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</si>
  <si>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</si>
  <si>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</si>
  <si>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</si>
  <si>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</si>
  <si>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</si>
  <si>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</si>
  <si>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</si>
  <si>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</si>
  <si>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</si>
  <si>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</si>
  <si>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</si>
  <si>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</si>
  <si>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</si>
  <si>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</si>
  <si>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</si>
  <si>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</si>
  <si>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</si>
  <si>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</si>
  <si>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</si>
  <si>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</si>
  <si>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</si>
  <si>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</si>
  <si>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</si>
  <si>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</si>
  <si>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</si>
  <si>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</si>
  <si>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</si>
  <si>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</si>
  <si>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</si>
  <si>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</si>
  <si>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</si>
  <si>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</si>
  <si>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</si>
  <si>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</si>
  <si>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</si>
  <si>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</si>
  <si>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</si>
  <si>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</si>
  <si>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</si>
  <si>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</si>
  <si>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</si>
  <si>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</si>
  <si>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</si>
  <si>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</si>
  <si>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</si>
  <si>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</si>
  <si>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</si>
  <si>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</si>
  <si>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</si>
  <si>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</si>
  <si>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</si>
  <si>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</si>
  <si>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</si>
  <si>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</si>
  <si>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</si>
  <si>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</si>
  <si>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</si>
  <si>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</si>
  <si>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</si>
  <si>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</si>
  <si>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</si>
  <si>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</si>
  <si>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</si>
  <si>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</si>
  <si>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</si>
  <si>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</si>
  <si>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</si>
  <si>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</si>
  <si>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</si>
  <si>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</si>
  <si>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</si>
  <si>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</si>
  <si>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</si>
  <si>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</si>
  <si>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</si>
  <si>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</si>
  <si>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</si>
  <si>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</si>
  <si>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</si>
  <si>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</si>
  <si>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</si>
  <si>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</si>
  <si>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</si>
  <si>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</si>
  <si>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</si>
  <si>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</si>
  <si>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</si>
  <si>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</si>
  <si>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</si>
  <si>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</si>
  <si>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</si>
  <si>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</si>
  <si>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</si>
  <si>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</si>
  <si>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</si>
  <si>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</si>
  <si>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</si>
  <si>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</si>
  <si>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</si>
  <si>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</si>
  <si>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</si>
  <si>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</si>
  <si>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</si>
  <si>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</si>
  <si>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</si>
  <si>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</si>
  <si>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</si>
  <si>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</si>
  <si>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</si>
  <si>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</si>
  <si>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</si>
  <si>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</si>
  <si>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</si>
  <si>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</si>
  <si>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</si>
  <si>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</si>
  <si>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</si>
  <si>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</si>
  <si>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</si>
  <si>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</si>
  <si>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</si>
  <si>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</si>
  <si>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</si>
  <si>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</si>
  <si>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</si>
  <si>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</si>
  <si>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</si>
  <si>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</si>
  <si>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</si>
  <si>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</si>
  <si>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</si>
  <si>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</si>
  <si>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</si>
  <si>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</si>
  <si>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</si>
  <si>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</si>
  <si>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</si>
  <si>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</si>
  <si>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</si>
  <si>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</si>
  <si>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</si>
  <si>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</si>
  <si>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</si>
  <si>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</si>
  <si>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</si>
  <si>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</si>
  <si>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</si>
  <si>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</si>
  <si>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</si>
  <si>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</si>
  <si>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</si>
  <si>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</si>
  <si>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</si>
  <si>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</si>
  <si>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</si>
  <si>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</si>
  <si>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</si>
  <si>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</si>
  <si>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</si>
  <si>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</si>
  <si>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</si>
  <si>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</si>
  <si>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</si>
  <si>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</si>
  <si>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</si>
  <si>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</si>
  <si>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</si>
  <si>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</si>
  <si>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</si>
  <si>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</si>
  <si>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</si>
  <si>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</si>
  <si>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</si>
  <si>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</si>
  <si>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</si>
  <si>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</si>
  <si>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</si>
  <si>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</si>
  <si>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</si>
  <si>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</si>
  <si>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</si>
  <si>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</si>
  <si>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</si>
  <si>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</si>
  <si>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</si>
  <si>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</si>
  <si>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</si>
  <si>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</si>
  <si>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</si>
  <si>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</si>
  <si>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</si>
  <si>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</si>
  <si>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</si>
  <si>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</si>
  <si>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</si>
  <si>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</si>
  <si>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</si>
  <si>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</si>
  <si>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</si>
  <si>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</si>
  <si>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</si>
  <si>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</si>
  <si>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</si>
  <si>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</si>
  <si>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</si>
  <si>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</si>
  <si>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</si>
  <si>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</si>
  <si>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</si>
  <si>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</si>
  <si>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</si>
  <si>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</si>
  <si>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</si>
  <si>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</si>
  <si>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</si>
  <si>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</si>
  <si>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</si>
  <si>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</si>
  <si>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</si>
  <si>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</si>
  <si>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</si>
  <si>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</si>
  <si>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</si>
  <si>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</si>
  <si>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</si>
  <si>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</si>
  <si>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</si>
  <si>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</si>
  <si>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</si>
  <si>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</si>
  <si>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</si>
  <si>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</si>
  <si>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</si>
  <si>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</si>
  <si>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</si>
  <si>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</si>
  <si>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</si>
  <si>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</si>
  <si>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</si>
  <si>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</si>
  <si>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</si>
  <si>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</si>
  <si>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</si>
  <si>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</si>
  <si>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</si>
  <si>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</si>
  <si>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</si>
  <si>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</si>
  <si>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</si>
  <si>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</si>
  <si>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</si>
  <si>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</si>
  <si>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</si>
  <si>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</si>
  <si>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</si>
  <si>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</si>
  <si>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</si>
  <si>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</si>
  <si>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</si>
  <si>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</si>
  <si>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</si>
  <si>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</si>
  <si>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</si>
  <si>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</si>
  <si>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</si>
  <si>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</si>
  <si>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</si>
  <si>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</si>
  <si>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</si>
  <si>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</si>
  <si>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</si>
  <si>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</si>
  <si>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</si>
  <si>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</si>
  <si>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</si>
  <si>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</si>
  <si>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</si>
  <si>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</si>
  <si>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</si>
  <si>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</si>
  <si>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</si>
  <si>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</si>
  <si>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</si>
  <si>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</si>
  <si>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</si>
  <si>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</si>
  <si>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</si>
  <si>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</si>
  <si>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</si>
  <si>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</si>
  <si>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</si>
  <si>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</si>
  <si>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</si>
  <si>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</si>
  <si>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</si>
  <si>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</si>
  <si>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</si>
  <si>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</si>
  <si>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</si>
  <si>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</si>
  <si>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</si>
  <si>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</si>
  <si>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</si>
  <si>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</si>
  <si>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</si>
  <si>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</si>
  <si>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</si>
  <si>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</si>
  <si>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</si>
  <si>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</si>
  <si>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</si>
  <si>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</si>
  <si>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</si>
  <si>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</si>
  <si>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</si>
  <si>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</si>
  <si>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</si>
  <si>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</si>
  <si>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</si>
  <si>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</si>
  <si>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</si>
  <si>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</si>
  <si>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</si>
  <si>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</si>
  <si>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</si>
  <si>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</si>
  <si>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</si>
  <si>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</si>
  <si>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</si>
  <si>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</si>
  <si>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</si>
  <si>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</si>
  <si>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</si>
  <si>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</si>
  <si>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</si>
  <si>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</si>
  <si>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</si>
  <si>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</si>
  <si>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</si>
  <si>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</si>
  <si>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</si>
  <si>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</si>
  <si>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</si>
  <si>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</si>
  <si>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</si>
  <si>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</si>
  <si>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</si>
  <si>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</si>
  <si>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</si>
  <si>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</si>
  <si>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</si>
  <si>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</si>
  <si>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</si>
  <si>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</si>
  <si>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</si>
  <si>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</si>
  <si>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</si>
  <si>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</si>
  <si>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</si>
  <si>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</si>
  <si>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</si>
  <si>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</si>
  <si>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</si>
  <si>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</si>
  <si>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</si>
  <si>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</si>
  <si>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</si>
  <si>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</si>
  <si>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</si>
  <si>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</si>
  <si>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</si>
  <si>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</si>
  <si>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</si>
  <si>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</si>
  <si>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</si>
  <si>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</si>
  <si>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</si>
  <si>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</si>
  <si>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</si>
  <si>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</si>
  <si>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</si>
  <si>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</si>
  <si>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</si>
  <si>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</si>
  <si>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</si>
  <si>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</si>
  <si>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</si>
  <si>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</si>
  <si>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</si>
  <si>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</si>
  <si>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</si>
  <si>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</si>
  <si>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</si>
  <si>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</si>
  <si>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</si>
  <si>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</si>
  <si>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</si>
  <si>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</si>
  <si>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</si>
  <si>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</si>
  <si>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</si>
  <si>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</si>
  <si>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</si>
  <si>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</si>
  <si>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</si>
  <si>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</si>
  <si>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</si>
  <si>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</si>
  <si>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</si>
  <si>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</si>
  <si>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</si>
  <si>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</si>
  <si>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</si>
  <si>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</si>
  <si>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</si>
  <si>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</si>
  <si>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</si>
  <si>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</si>
  <si>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</si>
  <si>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</si>
  <si>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</si>
  <si>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</si>
  <si>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</si>
  <si>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</si>
  <si>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</si>
  <si>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</si>
  <si>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</si>
  <si>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</si>
  <si>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</si>
  <si>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</si>
  <si>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</si>
  <si>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</si>
  <si>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</si>
  <si>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</si>
  <si>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</si>
  <si>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</si>
  <si>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</si>
  <si>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</si>
  <si>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</si>
  <si>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</si>
  <si>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</si>
  <si>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</si>
  <si>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</si>
  <si>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</si>
  <si>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</si>
  <si>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</si>
  <si>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</si>
  <si>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</si>
  <si>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</si>
  <si>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</si>
  <si>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</si>
  <si>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</si>
  <si>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</si>
  <si>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</si>
  <si>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</si>
  <si>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</si>
  <si>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</si>
  <si>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</si>
  <si>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</si>
  <si>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</si>
  <si>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</si>
  <si>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</si>
  <si>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</si>
  <si>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</si>
  <si>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</si>
  <si>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</si>
  <si>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</si>
  <si>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</si>
  <si>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</si>
  <si>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</si>
  <si>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</si>
  <si>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</si>
  <si>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</si>
  <si>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</si>
  <si>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</si>
  <si>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</si>
  <si>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</si>
  <si>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</si>
  <si>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</si>
  <si>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</si>
  <si>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</si>
  <si>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</si>
  <si>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</si>
  <si>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</si>
  <si>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</si>
  <si>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</si>
  <si>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</si>
  <si>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</si>
  <si>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</si>
  <si>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</si>
  <si>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</si>
  <si>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</si>
  <si>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</si>
  <si>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</si>
  <si>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</si>
  <si>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</si>
  <si>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</si>
  <si>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</si>
  <si>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</si>
  <si>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</si>
  <si>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</si>
  <si>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</si>
  <si>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</si>
  <si>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</si>
  <si>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</si>
  <si>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</si>
  <si>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</si>
  <si>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</si>
  <si>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</si>
  <si>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</si>
  <si>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</si>
  <si>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</si>
  <si>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</si>
  <si>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</si>
  <si>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</si>
  <si>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</si>
  <si>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</si>
  <si>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</si>
  <si>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</si>
  <si>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</si>
  <si>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</si>
  <si>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</si>
  <si>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</si>
  <si>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</si>
  <si>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</si>
  <si>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</si>
  <si>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</si>
  <si>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</si>
  <si>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</si>
  <si>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</si>
  <si>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</si>
  <si>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</si>
  <si>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</si>
  <si>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</si>
  <si>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</si>
  <si>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</si>
  <si>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</si>
  <si>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</si>
  <si>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</si>
  <si>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</si>
  <si>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</si>
  <si>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</si>
  <si>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</si>
  <si>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</si>
  <si>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</si>
  <si>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</si>
  <si>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</si>
  <si>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</si>
  <si>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</si>
  <si>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</si>
  <si>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</si>
  <si>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</si>
  <si>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</si>
  <si>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</si>
  <si>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</si>
  <si>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</si>
  <si>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</si>
  <si>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</si>
  <si>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</si>
  <si>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</si>
  <si>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</si>
  <si>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</si>
  <si>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</si>
  <si>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</si>
  <si>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</si>
  <si>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</si>
  <si>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</si>
  <si>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</si>
  <si>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</si>
  <si>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</si>
  <si>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</si>
  <si>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</si>
  <si>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</si>
  <si>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</si>
  <si>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</si>
  <si>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</si>
  <si>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</si>
  <si>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</si>
  <si>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</si>
  <si>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</si>
  <si>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</si>
  <si>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</si>
  <si>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</si>
  <si>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</si>
  <si>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</si>
  <si>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</si>
  <si>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</si>
  <si>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</si>
  <si>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</si>
  <si>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</si>
  <si>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</si>
  <si>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</si>
  <si>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</si>
  <si>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</si>
  <si>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</si>
  <si>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</si>
  <si>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</si>
  <si>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</si>
  <si>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</si>
  <si>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</si>
  <si>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</si>
  <si>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</si>
  <si>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</si>
  <si>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</si>
  <si>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</si>
  <si>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</si>
  <si>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</si>
  <si>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</si>
  <si>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</si>
  <si>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</si>
  <si>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</si>
  <si>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</si>
  <si>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</si>
  <si>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</si>
  <si>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</si>
  <si>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</si>
  <si>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</si>
  <si>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</si>
  <si>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</si>
  <si>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</si>
  <si>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</si>
  <si>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</si>
  <si>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</si>
  <si>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</si>
  <si>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</si>
  <si>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</si>
  <si>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</si>
  <si>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</si>
  <si>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</si>
  <si>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</si>
  <si>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</si>
  <si>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</si>
  <si>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</si>
  <si>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</si>
  <si>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</si>
  <si>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</si>
  <si>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</si>
  <si>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</si>
  <si>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</si>
  <si>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</si>
  <si>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</si>
  <si>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</si>
  <si>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</si>
  <si>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</si>
  <si>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</si>
  <si>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</si>
  <si>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</si>
  <si>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</si>
  <si>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</si>
  <si>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</si>
  <si>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</si>
  <si>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</si>
  <si>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</si>
  <si>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</si>
  <si>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</si>
  <si>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</si>
  <si>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</si>
  <si>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</si>
  <si>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</si>
  <si>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</si>
  <si>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</si>
  <si>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</si>
  <si>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</si>
  <si>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</si>
  <si>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</si>
  <si>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</si>
  <si>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</si>
  <si>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</si>
  <si>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</si>
  <si>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</si>
  <si>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</si>
  <si>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</si>
  <si>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</si>
  <si>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</si>
  <si>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</si>
  <si>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</si>
  <si>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</si>
  <si>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</si>
  <si>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</si>
  <si>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</si>
  <si>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</si>
  <si>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</si>
  <si>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</si>
  <si>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</si>
  <si>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</si>
  <si>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</si>
  <si>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</si>
  <si>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</si>
  <si>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</si>
  <si>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</si>
  <si>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</si>
  <si>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</si>
  <si>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</si>
  <si>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</si>
  <si>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</si>
  <si>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</si>
  <si>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</si>
  <si>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</si>
  <si>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</si>
  <si>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</si>
  <si>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</si>
  <si>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</si>
  <si>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</si>
  <si>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</si>
  <si>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</si>
  <si>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</si>
  <si>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</si>
  <si>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</si>
  <si>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</si>
  <si>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</si>
  <si>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</si>
  <si>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</si>
  <si>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</si>
  <si>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</si>
  <si>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</si>
  <si>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</si>
  <si>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</si>
  <si>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</si>
  <si>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</si>
  <si>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</si>
  <si>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</si>
  <si>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</si>
  <si>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</si>
  <si>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</si>
  <si>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</si>
  <si>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</si>
  <si>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</si>
  <si>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</si>
  <si>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</si>
  <si>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</si>
  <si>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</si>
  <si>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</si>
  <si>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</si>
  <si>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</si>
  <si>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</si>
  <si>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</si>
  <si>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</si>
  <si>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</si>
  <si>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</si>
  <si>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</si>
  <si>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</si>
  <si>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</si>
  <si>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</si>
  <si>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</si>
  <si>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</si>
  <si>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</si>
  <si>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</si>
  <si>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</si>
  <si>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</si>
  <si>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</si>
  <si>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</si>
  <si>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</si>
  <si>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</si>
  <si>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</si>
  <si>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</si>
  <si>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</si>
  <si>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</si>
  <si>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</si>
  <si>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</si>
  <si>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</si>
  <si>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</si>
  <si>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</si>
  <si>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</si>
  <si>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</si>
  <si>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</si>
  <si>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</si>
  <si>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</si>
  <si>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</si>
  <si>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</si>
  <si>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</si>
  <si>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</si>
  <si>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</si>
  <si>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</si>
  <si>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</si>
  <si>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</si>
  <si>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</si>
  <si>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</si>
  <si>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</si>
  <si>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</si>
  <si>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</si>
  <si>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</si>
  <si>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</si>
  <si>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</si>
  <si>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</si>
  <si>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</si>
  <si>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</si>
  <si>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</si>
  <si>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</si>
  <si>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</si>
  <si>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</si>
  <si>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</si>
  <si>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</si>
  <si>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</si>
  <si>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</si>
  <si>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</si>
  <si>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</si>
  <si>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</si>
  <si>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</si>
  <si>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</si>
  <si>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</si>
  <si>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</si>
  <si>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</si>
  <si>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</si>
  <si>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</si>
  <si>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</si>
  <si>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</si>
  <si>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</si>
  <si>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</si>
  <si>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</si>
  <si>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</si>
  <si>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</si>
  <si>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</si>
  <si>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</si>
  <si>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</si>
  <si>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</si>
  <si>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</si>
  <si>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</si>
  <si>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</si>
  <si>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</si>
  <si>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</si>
  <si>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</si>
  <si>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</si>
  <si>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</si>
  <si>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</si>
  <si>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</si>
  <si>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</si>
  <si>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</si>
  <si>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</si>
  <si>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</si>
  <si>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</si>
  <si>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</si>
  <si>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</si>
  <si>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</si>
  <si>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</si>
  <si>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</si>
  <si>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</si>
  <si>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</si>
  <si>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</si>
  <si>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</si>
  <si>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</si>
  <si>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</si>
  <si>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</si>
  <si>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</si>
  <si>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</si>
  <si>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</si>
  <si>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</si>
  <si>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</si>
  <si>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</si>
  <si>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</si>
  <si>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</si>
  <si>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</si>
  <si>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</si>
  <si>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</si>
  <si>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</si>
  <si>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</si>
  <si>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</si>
  <si>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</si>
  <si>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</si>
  <si>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</si>
  <si>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</si>
  <si>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</si>
  <si>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</si>
  <si>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</si>
  <si>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</si>
  <si>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</si>
  <si>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</si>
  <si>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</si>
  <si>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</si>
  <si>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</si>
  <si>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</si>
  <si>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</si>
  <si>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</si>
  <si>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</si>
  <si>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</si>
  <si>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</si>
  <si>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</si>
  <si>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</si>
  <si>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</si>
  <si>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</si>
  <si>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</si>
  <si>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</si>
  <si>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</si>
  <si>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</si>
  <si>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</si>
  <si>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</si>
  <si>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</si>
  <si>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</si>
  <si>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</si>
  <si>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</si>
  <si>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</si>
  <si>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</si>
  <si>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</si>
  <si>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</si>
  <si>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</si>
  <si>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</si>
  <si>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</si>
  <si>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</si>
  <si>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</si>
  <si>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</si>
  <si>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</si>
  <si>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</si>
  <si>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</si>
  <si>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</si>
  <si>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</si>
  <si>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</si>
  <si>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</si>
  <si>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</si>
  <si>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</si>
  <si>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</si>
  <si>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</si>
  <si>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</si>
  <si>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</si>
  <si>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</si>
  <si>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</si>
  <si>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</si>
  <si>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</si>
  <si>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</si>
  <si>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</si>
  <si>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</si>
  <si>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</si>
  <si>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</si>
  <si>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</si>
  <si>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</si>
  <si>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</si>
  <si>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</si>
  <si>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</si>
  <si>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</si>
  <si>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</si>
  <si>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</si>
  <si>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</si>
  <si>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</si>
  <si>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</si>
  <si>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</si>
  <si>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</si>
  <si>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</si>
  <si>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</si>
  <si>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</si>
  <si>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</si>
  <si>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</si>
  <si>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</si>
  <si>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</si>
  <si>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</si>
  <si>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</si>
  <si>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</si>
  <si>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</si>
  <si>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</si>
  <si>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</si>
  <si>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</si>
  <si>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</si>
  <si>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</si>
  <si>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</si>
  <si>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</si>
  <si>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</si>
  <si>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</si>
  <si>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</si>
  <si>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</si>
  <si>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</si>
  <si>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</si>
  <si>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</si>
  <si>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</si>
  <si>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</si>
  <si>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</si>
  <si>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</si>
  <si>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</si>
  <si>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</si>
  <si>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</si>
  <si>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</si>
  <si>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</si>
  <si>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</si>
  <si>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</si>
  <si>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</si>
  <si>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</si>
  <si>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</si>
  <si>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</si>
  <si>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</si>
  <si>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</si>
  <si>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</si>
  <si>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</si>
  <si>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</si>
  <si>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</si>
  <si>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</si>
  <si>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</si>
  <si>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</si>
  <si>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</si>
  <si>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</si>
  <si>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</si>
  <si>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</si>
  <si>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</si>
  <si>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</si>
  <si>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</si>
  <si>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</si>
  <si>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</si>
  <si>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</si>
  <si>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</si>
  <si>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</si>
  <si>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</si>
  <si>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</si>
  <si>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</si>
  <si>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</si>
  <si>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</si>
  <si>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</si>
  <si>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</si>
  <si>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</si>
  <si>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</si>
  <si>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</si>
  <si>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</si>
  <si>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</si>
  <si>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</si>
  <si>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</si>
  <si>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</si>
  <si>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</si>
  <si>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</si>
  <si>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</si>
  <si>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</si>
  <si>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</si>
  <si>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</si>
  <si>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</si>
  <si>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</si>
  <si>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</si>
  <si>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</si>
  <si>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</si>
  <si>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</si>
  <si>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</si>
  <si>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</si>
  <si>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</si>
  <si>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</si>
  <si>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</si>
  <si>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</si>
  <si>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</si>
  <si>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</si>
  <si>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</si>
  <si>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</si>
  <si>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</si>
  <si>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</si>
  <si>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</si>
  <si>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</si>
  <si>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</si>
  <si>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</si>
  <si>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</si>
  <si>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</si>
  <si>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</si>
  <si>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</si>
  <si>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</si>
  <si>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</si>
  <si>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</si>
  <si>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</si>
  <si>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</si>
  <si>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</si>
  <si>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</si>
  <si>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</si>
  <si>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</si>
  <si>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</si>
  <si>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</si>
  <si>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</si>
  <si>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</si>
  <si>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</si>
  <si>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</si>
  <si>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</si>
  <si>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</si>
  <si>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</si>
  <si>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</si>
  <si>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</si>
  <si>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</si>
  <si>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</si>
  <si>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</si>
  <si>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</si>
  <si>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</si>
  <si>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</si>
  <si>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</si>
  <si>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</si>
  <si>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</si>
  <si>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</si>
  <si>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</si>
  <si>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</si>
  <si>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</si>
  <si>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</si>
  <si>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</si>
  <si>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</si>
  <si>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</si>
  <si>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</si>
  <si>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</si>
  <si>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</si>
  <si>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</si>
  <si>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</si>
  <si>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</si>
  <si>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</si>
  <si>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</si>
  <si>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</si>
  <si>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</si>
  <si>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</si>
  <si>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</si>
  <si>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</si>
  <si>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</si>
  <si>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</si>
  <si>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</si>
  <si>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</si>
  <si>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</si>
  <si>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</si>
  <si>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</si>
  <si>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</si>
  <si>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</si>
  <si>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</si>
  <si>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</si>
  <si>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</si>
  <si>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</si>
  <si>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</si>
  <si>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</si>
  <si>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</si>
  <si>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</si>
  <si>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</si>
  <si>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</si>
  <si>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</si>
  <si>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</si>
  <si>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</si>
  <si>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</si>
  <si>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</si>
  <si>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</si>
  <si>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</si>
  <si>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</si>
  <si>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</si>
  <si>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</si>
  <si>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</si>
  <si>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</si>
  <si>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</si>
  <si>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</si>
  <si>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</si>
  <si>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</si>
  <si>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</si>
  <si>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</si>
  <si>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</si>
  <si>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</si>
  <si>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</si>
  <si>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</si>
  <si>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</si>
  <si>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</si>
  <si>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</si>
  <si>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</si>
  <si>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</si>
  <si>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</si>
  <si>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</si>
  <si>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</si>
  <si>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</si>
  <si>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</si>
  <si>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</si>
  <si>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</si>
  <si>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</si>
  <si>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</si>
  <si>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</si>
  <si>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</si>
  <si>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</si>
  <si>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</si>
  <si>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</si>
  <si>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</si>
  <si>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</si>
  <si>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</si>
  <si>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</si>
  <si>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</si>
  <si>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</si>
  <si>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</si>
  <si>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</si>
  <si>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</si>
  <si>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</si>
  <si>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</si>
  <si>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</si>
  <si>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</si>
  <si>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</si>
  <si>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</si>
  <si>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</si>
  <si>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</si>
  <si>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</si>
  <si>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</si>
  <si>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</si>
  <si>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</si>
  <si>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</si>
  <si>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</si>
  <si>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</si>
  <si>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</si>
  <si>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</si>
  <si>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</si>
  <si>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</si>
  <si>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</si>
  <si>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</si>
  <si>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</si>
  <si>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</si>
  <si>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</si>
  <si>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</si>
  <si>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</si>
  <si>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</si>
  <si>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</si>
  <si>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</si>
  <si>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</si>
  <si>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</si>
  <si>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</si>
  <si>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</si>
  <si>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</si>
  <si>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</si>
  <si>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</si>
  <si>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</si>
  <si>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</si>
  <si>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</si>
  <si>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</si>
  <si>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</si>
  <si>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</si>
  <si>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</si>
  <si>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</si>
  <si>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</si>
  <si>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</si>
  <si>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</si>
  <si>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</si>
  <si>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</si>
  <si>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</si>
  <si>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</si>
  <si>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</si>
  <si>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</si>
  <si>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</si>
  <si>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</si>
  <si>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</si>
  <si>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</si>
  <si>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</si>
  <si>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</si>
  <si>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</si>
  <si>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</si>
  <si>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</si>
  <si>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</si>
  <si>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</si>
  <si>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</si>
  <si>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</si>
  <si>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</si>
  <si>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</si>
  <si>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</si>
  <si>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</si>
  <si>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</si>
  <si>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</si>
  <si>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</si>
  <si>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</si>
  <si>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</si>
  <si>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</si>
  <si>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</si>
  <si>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</si>
  <si>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</si>
  <si>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</si>
  <si>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</si>
  <si>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</si>
  <si>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</si>
  <si>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</si>
  <si>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</si>
  <si>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</si>
  <si>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</si>
  <si>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</si>
  <si>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</si>
  <si>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</si>
  <si>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</si>
  <si>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</si>
  <si>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</si>
  <si>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</si>
  <si>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</si>
  <si>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</si>
  <si>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</si>
  <si>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</si>
  <si>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</si>
  <si>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</si>
  <si>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</si>
  <si>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</si>
  <si>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</si>
  <si>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</si>
  <si>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</si>
  <si>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</si>
  <si>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</si>
  <si>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</si>
  <si>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</si>
  <si>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</si>
  <si>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</si>
  <si>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</si>
  <si>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</si>
  <si>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</si>
  <si>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</si>
  <si>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</si>
  <si>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</si>
  <si>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</si>
  <si>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</si>
  <si>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</si>
  <si>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</si>
  <si>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</si>
  <si>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</si>
  <si>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</si>
  <si>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</si>
  <si>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</si>
  <si>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</si>
  <si>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</si>
  <si>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</si>
  <si>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</si>
  <si>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</si>
  <si>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</si>
  <si>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</si>
  <si>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</si>
  <si>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</si>
  <si>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</si>
  <si>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</si>
  <si>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</si>
  <si>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</si>
  <si>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</si>
  <si>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</si>
  <si>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</si>
  <si>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</si>
  <si>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</si>
  <si>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</si>
  <si>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</si>
  <si>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</si>
  <si>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</si>
  <si>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</si>
  <si>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</si>
  <si>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</si>
  <si>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</si>
  <si>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</si>
  <si>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</si>
  <si>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</si>
  <si>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</si>
  <si>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</si>
  <si>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</si>
  <si>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</si>
  <si>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</si>
  <si>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</si>
  <si>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</si>
  <si>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</si>
  <si>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</si>
  <si>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</si>
  <si>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</si>
  <si>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</si>
  <si>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</si>
  <si>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</si>
  <si>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</si>
  <si>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</si>
  <si>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</si>
  <si>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</si>
  <si>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</si>
  <si>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</si>
  <si>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</si>
  <si>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</si>
  <si>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</si>
  <si>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</si>
  <si>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</si>
  <si>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</si>
  <si>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</si>
  <si>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</si>
  <si>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</si>
  <si>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</si>
  <si>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</si>
  <si>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</si>
  <si>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</si>
  <si>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</si>
  <si>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</si>
  <si>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</si>
  <si>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</si>
  <si>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</si>
  <si>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</si>
  <si>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</si>
  <si>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</si>
  <si>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</si>
  <si>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</si>
  <si>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</si>
  <si>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</si>
  <si>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</si>
  <si>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</si>
  <si>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</si>
  <si>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</si>
  <si>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</si>
  <si>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</si>
  <si>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</si>
  <si>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</si>
  <si>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</si>
  <si>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</si>
  <si>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</si>
  <si>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</si>
  <si>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</si>
  <si>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</si>
  <si>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</si>
  <si>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</si>
  <si>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</si>
  <si>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</si>
  <si>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</si>
  <si>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</si>
  <si>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</si>
  <si>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</si>
  <si>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</si>
  <si>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</si>
  <si>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</si>
  <si>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</si>
  <si>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</si>
  <si>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</si>
  <si>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</si>
  <si>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</si>
  <si>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</si>
  <si>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</si>
  <si>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</si>
  <si>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</si>
  <si>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</si>
  <si>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</si>
  <si>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</si>
  <si>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</si>
  <si>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</si>
  <si>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</si>
  <si>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</si>
  <si>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</si>
  <si>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</si>
  <si>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</si>
  <si>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</si>
  <si>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</si>
  <si>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</si>
  <si>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</si>
  <si>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</si>
  <si>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</si>
  <si>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</si>
  <si>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</si>
  <si>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</si>
  <si>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</si>
  <si>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</si>
  <si>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</si>
  <si>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</si>
  <si>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</si>
  <si>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</si>
  <si>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</si>
  <si>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</si>
  <si>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</si>
  <si>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</si>
  <si>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</si>
  <si>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</si>
  <si>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</si>
  <si>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</si>
  <si>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</si>
  <si>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</si>
  <si>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</si>
  <si>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</si>
  <si>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</si>
  <si>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</si>
  <si>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</si>
  <si>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</si>
  <si>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</si>
  <si>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</si>
  <si>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</si>
  <si>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</si>
  <si>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</si>
  <si>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</si>
  <si>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</si>
  <si>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</si>
  <si>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</si>
  <si>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</si>
  <si>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</si>
  <si>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</si>
  <si>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</si>
  <si>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</si>
  <si>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</si>
  <si>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</si>
  <si>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</si>
  <si>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</si>
  <si>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</si>
  <si>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</si>
  <si>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</si>
  <si>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</si>
  <si>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</si>
  <si>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</si>
  <si>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</si>
  <si>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</si>
  <si>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</si>
  <si>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</si>
  <si>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</si>
  <si>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</si>
  <si>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</si>
  <si>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</si>
  <si>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</si>
  <si>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</si>
  <si>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</si>
  <si>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</si>
  <si>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</si>
  <si>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</si>
  <si>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</si>
  <si>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</si>
  <si>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</si>
  <si>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</si>
  <si>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</si>
  <si>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</si>
  <si>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</si>
  <si>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</si>
  <si>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</si>
  <si>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</si>
  <si>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</si>
  <si>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</si>
  <si>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</si>
  <si>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</si>
  <si>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</si>
  <si>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</si>
  <si>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</si>
  <si>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</si>
  <si>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</si>
  <si>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</si>
  <si>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</si>
  <si>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</si>
  <si>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</si>
  <si>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</si>
  <si>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</si>
  <si>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</si>
  <si>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</si>
  <si>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</si>
  <si>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</si>
  <si>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</si>
  <si>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</si>
  <si>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</si>
  <si>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</si>
  <si>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</si>
  <si>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</si>
  <si>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</si>
  <si>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</si>
  <si>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</si>
  <si>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</si>
  <si>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</si>
  <si>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</si>
  <si>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</si>
  <si>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</si>
  <si>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</si>
  <si>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</si>
  <si>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</si>
  <si>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</si>
  <si>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</si>
  <si>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</si>
  <si>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</si>
  <si>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</si>
  <si>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</si>
  <si>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</si>
  <si>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</si>
  <si>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</si>
  <si>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</si>
  <si>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</si>
  <si>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</si>
  <si>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</si>
  <si>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</si>
  <si>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</si>
  <si>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</si>
  <si>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</si>
  <si>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</si>
  <si>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</si>
  <si>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</si>
  <si>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</si>
  <si>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</si>
  <si>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</si>
  <si>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</si>
  <si>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</si>
  <si>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</si>
  <si>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</si>
  <si>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</si>
  <si>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</si>
  <si>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</si>
  <si>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</si>
  <si>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</si>
  <si>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</si>
  <si>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</si>
  <si>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</si>
  <si>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</si>
  <si>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</si>
  <si>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</si>
  <si>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</si>
  <si>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</si>
  <si>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</si>
  <si>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</si>
  <si>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</si>
  <si>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</si>
  <si>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</si>
  <si>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</si>
  <si>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</si>
  <si>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</si>
  <si>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</si>
  <si>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</si>
  <si>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</si>
  <si>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</si>
  <si>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</si>
  <si>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</si>
  <si>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</si>
  <si>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</si>
  <si>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</si>
  <si>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</si>
  <si>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</si>
  <si>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</si>
  <si>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</si>
  <si>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</si>
  <si>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</si>
  <si>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</si>
  <si>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</si>
  <si>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</si>
  <si>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</si>
  <si>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</si>
  <si>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</si>
  <si>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</si>
  <si>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</si>
  <si>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</si>
  <si>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</si>
  <si>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</si>
  <si>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</si>
  <si>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</si>
  <si>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</si>
  <si>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</si>
  <si>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</si>
  <si>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</si>
  <si>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</si>
  <si>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</si>
  <si>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</si>
  <si>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</si>
  <si>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</si>
  <si>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</si>
  <si>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</si>
  <si>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</si>
  <si>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</si>
  <si>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</si>
  <si>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</si>
  <si>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</si>
  <si>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</si>
  <si>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</si>
  <si>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</si>
  <si>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</si>
  <si>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</si>
  <si>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</si>
  <si>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</si>
  <si>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</si>
  <si>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</si>
  <si>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</si>
  <si>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</si>
  <si>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</si>
  <si>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</si>
  <si>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</si>
  <si>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</si>
  <si>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</si>
  <si>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</si>
  <si>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</si>
  <si>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</si>
  <si>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</si>
  <si>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</si>
  <si>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</si>
  <si>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</si>
  <si>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</si>
  <si>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</si>
  <si>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</si>
  <si>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</si>
  <si>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</si>
  <si>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</si>
  <si>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</si>
  <si>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</si>
  <si>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</si>
  <si>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</si>
  <si>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</si>
  <si>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</si>
  <si>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</si>
  <si>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</si>
  <si>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</si>
  <si>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</si>
  <si>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</si>
  <si>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</si>
  <si>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</si>
  <si>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</si>
  <si>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</si>
  <si>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</si>
  <si>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</si>
  <si>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</si>
  <si>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</si>
  <si>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</si>
  <si>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</si>
  <si>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</si>
  <si>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</si>
  <si>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</si>
  <si>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</si>
  <si>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</si>
  <si>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</si>
  <si>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</si>
  <si>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</si>
  <si>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</si>
  <si>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</si>
  <si>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</si>
  <si>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</si>
  <si>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</si>
  <si>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</si>
  <si>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</si>
  <si>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</si>
  <si>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</si>
  <si>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</si>
  <si>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</si>
  <si>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</si>
  <si>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</si>
  <si>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</si>
  <si>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</si>
  <si>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</si>
  <si>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</si>
  <si>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</si>
  <si>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</si>
  <si>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</si>
  <si>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</si>
  <si>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</si>
  <si>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</si>
  <si>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</si>
  <si>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</si>
  <si>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</si>
  <si>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</si>
  <si>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</si>
  <si>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</si>
  <si>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</si>
  <si>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</si>
  <si>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</si>
  <si>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</si>
  <si>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</si>
  <si>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</si>
  <si>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</si>
  <si>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</si>
  <si>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</si>
  <si>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</si>
  <si>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</si>
  <si>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</si>
  <si>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</si>
  <si>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</si>
  <si>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</si>
  <si>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</si>
  <si>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</si>
  <si>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</si>
  <si>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</si>
  <si>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</si>
  <si>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</si>
  <si>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</si>
  <si>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</si>
  <si>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</si>
  <si>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</si>
  <si>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</si>
  <si>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</si>
  <si>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</si>
  <si>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</si>
  <si>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</si>
  <si>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</si>
  <si>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</si>
  <si>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</si>
  <si>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</si>
  <si>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</si>
  <si>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</si>
  <si>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</si>
  <si>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</si>
  <si>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</si>
  <si>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</si>
  <si>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</si>
  <si>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</si>
  <si>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</si>
  <si>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</si>
  <si>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</si>
  <si>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</si>
  <si>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</si>
  <si>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</si>
  <si>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</si>
  <si>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</si>
  <si>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</si>
  <si>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</si>
  <si>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</si>
  <si>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</si>
  <si>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</si>
  <si>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</si>
  <si>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</si>
  <si>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</si>
  <si>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</si>
  <si>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</si>
  <si>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</si>
  <si>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</si>
  <si>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</si>
  <si>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</si>
  <si>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</si>
  <si>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</si>
  <si>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</si>
  <si>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</si>
  <si>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</si>
  <si>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</si>
  <si>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</si>
  <si>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</si>
  <si>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</si>
  <si>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</si>
  <si>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</si>
  <si>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</si>
  <si>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</si>
  <si>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</si>
  <si>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</si>
  <si>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</si>
  <si>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</si>
  <si>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</si>
  <si>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</si>
  <si>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</si>
  <si>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</si>
  <si>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</si>
  <si>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</si>
  <si>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</si>
  <si>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</si>
  <si>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</si>
  <si>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</si>
  <si>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</si>
  <si>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</si>
  <si>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</si>
  <si>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</si>
  <si>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</si>
  <si>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</si>
  <si>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</si>
  <si>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</si>
  <si>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</si>
  <si>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</si>
  <si>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</si>
  <si>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</si>
  <si>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</si>
  <si>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</si>
  <si>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</si>
  <si>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</si>
  <si>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</si>
  <si>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</si>
  <si>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</si>
  <si>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</si>
  <si>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</si>
  <si>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</si>
  <si>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</si>
  <si>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</si>
  <si>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</si>
  <si>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</si>
  <si>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</si>
  <si>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</si>
  <si>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</si>
  <si>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</si>
  <si>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</si>
  <si>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</si>
  <si>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</si>
  <si>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</si>
  <si>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</si>
  <si>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</si>
  <si>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</si>
  <si>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</si>
  <si>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</si>
  <si>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</si>
  <si>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</si>
  <si>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</si>
  <si>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</si>
  <si>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</si>
  <si>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</si>
  <si>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</si>
  <si>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</si>
  <si>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</si>
  <si>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</si>
  <si>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</si>
  <si>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</si>
  <si>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</si>
  <si>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</si>
  <si>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</si>
  <si>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</si>
  <si>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</si>
  <si>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</si>
  <si>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</si>
  <si>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</si>
  <si>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</si>
  <si>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</si>
  <si>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</si>
  <si>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</si>
  <si>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</si>
  <si>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</si>
  <si>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</si>
  <si>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</si>
  <si>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</si>
  <si>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</si>
  <si>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</si>
  <si>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</si>
  <si>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</si>
  <si>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</si>
  <si>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</si>
  <si>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</si>
  <si>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</si>
  <si>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</si>
  <si>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</si>
  <si>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</si>
  <si>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</si>
  <si>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</si>
  <si>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</si>
  <si>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</si>
  <si>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</si>
  <si>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</si>
  <si>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</si>
  <si>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</si>
  <si>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</si>
  <si>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</si>
  <si>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</si>
  <si>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</si>
  <si>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</si>
  <si>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</si>
  <si>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</si>
  <si>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</si>
  <si>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</si>
  <si>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</si>
  <si>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</si>
  <si>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</si>
  <si>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</si>
  <si>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</si>
  <si>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</si>
  <si>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</si>
  <si>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</si>
  <si>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</si>
  <si>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</si>
  <si>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</si>
  <si>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</si>
  <si>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</si>
  <si>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</si>
  <si>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</si>
  <si>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</si>
  <si>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</si>
  <si>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</si>
  <si>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</si>
  <si>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</si>
  <si>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</si>
  <si>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</si>
  <si>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</si>
  <si>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</si>
  <si>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</si>
  <si>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</si>
  <si>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</si>
  <si>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</si>
  <si>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</si>
  <si>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</si>
  <si>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</si>
  <si>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</si>
  <si>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</si>
  <si>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</si>
  <si>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</si>
  <si>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</si>
  <si>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</si>
  <si>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</si>
  <si>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</si>
  <si>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</si>
  <si>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</si>
  <si>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</si>
  <si>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</si>
  <si>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</si>
  <si>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</si>
  <si>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</si>
  <si>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</si>
  <si>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</si>
  <si>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</si>
  <si>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</si>
  <si>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</si>
  <si>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</si>
  <si>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</si>
  <si>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</si>
  <si>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</si>
  <si>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</si>
  <si>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</si>
  <si>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</si>
  <si>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</si>
  <si>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</si>
  <si>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</si>
  <si>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</si>
  <si>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</si>
  <si>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</si>
  <si>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</si>
  <si>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</si>
  <si>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</si>
  <si>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</si>
  <si>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</si>
  <si>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</si>
  <si>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</si>
  <si>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</si>
  <si>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</si>
  <si>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</si>
  <si>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</si>
  <si>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</si>
  <si>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</si>
  <si>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</si>
  <si>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</si>
  <si>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</si>
  <si>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</si>
  <si>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</si>
  <si>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</si>
  <si>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</si>
  <si>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</si>
  <si>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</si>
  <si>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</si>
  <si>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</si>
  <si>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</si>
  <si>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</si>
  <si>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</si>
  <si>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</si>
  <si>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</si>
  <si>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</si>
  <si>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</si>
  <si>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</si>
  <si>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</si>
  <si>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</si>
  <si>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</si>
  <si>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</si>
  <si>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</si>
  <si>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</si>
  <si>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</si>
  <si>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</si>
  <si>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</si>
  <si>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</si>
  <si>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</si>
  <si>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</si>
  <si>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</si>
  <si>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</si>
  <si>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</si>
  <si>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</si>
  <si>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</si>
  <si>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</si>
  <si>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</si>
  <si>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</si>
  <si>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</si>
  <si>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</si>
  <si>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</si>
  <si>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</si>
  <si>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</si>
  <si>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</si>
  <si>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</si>
  <si>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</si>
  <si>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</si>
  <si>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</si>
  <si>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</si>
  <si>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</si>
  <si>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</si>
  <si>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</si>
  <si>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</si>
  <si>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</si>
  <si>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</si>
  <si>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</si>
  <si>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</si>
  <si>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</si>
  <si>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</si>
  <si>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</si>
  <si>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</si>
  <si>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</si>
  <si>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</si>
  <si>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</si>
  <si>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</si>
  <si>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</si>
  <si>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</si>
  <si>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</si>
  <si>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</si>
  <si>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</si>
  <si>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</si>
  <si>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</si>
  <si>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</si>
  <si>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</si>
  <si>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</si>
  <si>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</si>
  <si>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</si>
  <si>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</si>
  <si>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</si>
  <si>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</si>
  <si>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</si>
  <si>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</si>
  <si>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</si>
  <si>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</si>
  <si>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</si>
  <si>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</si>
  <si>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</si>
  <si>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</si>
  <si>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</si>
  <si>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</si>
  <si>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</si>
  <si>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</si>
  <si>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</si>
  <si>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</si>
  <si>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</si>
  <si>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</si>
  <si>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</si>
  <si>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</si>
  <si>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</si>
  <si>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</si>
  <si>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</si>
  <si>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</si>
  <si>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</si>
  <si>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</si>
  <si>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</si>
  <si>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</si>
  <si>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</si>
  <si>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</si>
  <si>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</si>
  <si>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</si>
  <si>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</si>
  <si>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</si>
  <si>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</si>
  <si>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</si>
  <si>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</si>
  <si>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</si>
  <si>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</si>
  <si>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</si>
  <si>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</si>
  <si>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</si>
  <si>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</si>
  <si>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</si>
  <si>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</si>
  <si>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</si>
  <si>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</si>
  <si>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</si>
  <si>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</si>
  <si>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</si>
  <si>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</si>
  <si>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</si>
  <si>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</si>
  <si>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</si>
  <si>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</si>
  <si>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</si>
  <si>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</si>
  <si>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</si>
  <si>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</si>
  <si>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</si>
  <si>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</si>
  <si>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</si>
  <si>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</si>
  <si>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</si>
  <si>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</si>
  <si>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</si>
  <si>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</si>
  <si>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</si>
  <si>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</si>
  <si>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</si>
  <si>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</si>
  <si>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</si>
  <si>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</si>
  <si>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</si>
  <si>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</si>
  <si>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</si>
  <si>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</si>
  <si>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</si>
  <si>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</si>
  <si>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</si>
  <si>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</si>
  <si>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</si>
  <si>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</si>
  <si>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</si>
  <si>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</si>
  <si>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</si>
  <si>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</si>
  <si>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</si>
  <si>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</si>
  <si>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</si>
  <si>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</si>
  <si>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</si>
  <si>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</si>
  <si>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</si>
  <si>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</si>
  <si>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</si>
  <si>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</si>
  <si>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</si>
  <si>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</si>
  <si>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</si>
  <si>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</si>
  <si>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</si>
  <si>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</si>
  <si>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</si>
  <si>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</si>
  <si>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</si>
  <si>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</si>
  <si>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</si>
  <si>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</si>
  <si>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</si>
  <si>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</si>
  <si>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</si>
  <si>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</si>
  <si>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</si>
  <si>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</si>
  <si>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</si>
  <si>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</si>
  <si>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</si>
  <si>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</si>
  <si>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</si>
  <si>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</si>
  <si>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</si>
  <si>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</si>
  <si>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</si>
  <si>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</si>
  <si>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</si>
  <si>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</si>
  <si>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</si>
  <si>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</si>
  <si>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</si>
  <si>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</si>
  <si>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</si>
  <si>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</si>
  <si>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</si>
  <si>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</si>
  <si>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</si>
  <si>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</si>
  <si>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</si>
  <si>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</si>
  <si>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</si>
  <si>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</si>
  <si>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</si>
  <si>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</si>
  <si>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</si>
  <si>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</si>
  <si>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</si>
  <si>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</si>
  <si>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</si>
  <si>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</si>
  <si>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</si>
  <si>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</si>
  <si>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</si>
  <si>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</si>
  <si>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</si>
  <si>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</si>
  <si>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</si>
  <si>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</si>
  <si>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</si>
  <si>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</si>
  <si>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</si>
  <si>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</si>
  <si>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</si>
  <si>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</si>
  <si>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</si>
  <si>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</si>
  <si>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</si>
  <si>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</si>
  <si>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</si>
  <si>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</si>
  <si>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</si>
  <si>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</si>
  <si>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</si>
  <si>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</si>
  <si>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</si>
  <si>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</si>
  <si>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</si>
  <si>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</si>
  <si>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</si>
  <si>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</si>
  <si>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</si>
  <si>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</si>
  <si>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</si>
  <si>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</si>
  <si>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</si>
  <si>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</si>
  <si>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</si>
  <si>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</si>
  <si>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</si>
  <si>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</si>
  <si>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</si>
  <si>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</si>
  <si>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</si>
  <si>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</si>
  <si>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</si>
  <si>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</si>
  <si>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</si>
  <si>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</si>
  <si>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</si>
  <si>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</si>
  <si>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</si>
  <si>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</si>
  <si>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</si>
  <si>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</si>
  <si>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</si>
  <si>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</si>
  <si>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</si>
  <si>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</si>
  <si>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</si>
  <si>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</si>
  <si>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</si>
  <si>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</si>
  <si>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</si>
  <si>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</si>
  <si>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</si>
  <si>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</si>
  <si>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</si>
  <si>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</si>
  <si>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</si>
  <si>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</si>
  <si>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</si>
  <si>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</si>
  <si>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</si>
  <si>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</si>
  <si>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</si>
  <si>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</si>
  <si>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</si>
  <si>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</si>
  <si>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</si>
  <si>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</si>
  <si>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</si>
  <si>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</si>
  <si>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</si>
  <si>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</si>
  <si>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</si>
  <si>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</si>
  <si>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</si>
  <si>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</si>
  <si>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</si>
  <si>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</si>
  <si>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</si>
  <si>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</si>
  <si>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</si>
  <si>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</si>
  <si>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</si>
  <si>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</si>
  <si>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</si>
  <si>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</si>
  <si>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</si>
  <si>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</si>
  <si>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</si>
  <si>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</si>
  <si>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</si>
  <si>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</si>
  <si>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</si>
  <si>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</si>
  <si>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</si>
  <si>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</si>
  <si>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</si>
  <si>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</si>
  <si>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</si>
  <si>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</si>
  <si>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</si>
  <si>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</si>
  <si>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</si>
  <si>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</si>
  <si>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</si>
  <si>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</si>
  <si>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</si>
  <si>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</si>
  <si>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</si>
  <si>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</si>
  <si>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</si>
  <si>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</si>
  <si>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</si>
  <si>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</si>
  <si>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</si>
  <si>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</si>
  <si>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</si>
  <si>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</si>
  <si>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</si>
  <si>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</si>
  <si>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</si>
  <si>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</si>
  <si>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</si>
  <si>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</si>
  <si>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</si>
  <si>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</si>
  <si>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</si>
  <si>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</si>
  <si>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</si>
  <si>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</si>
  <si>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</si>
  <si>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</si>
  <si>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</si>
  <si>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</si>
  <si>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</si>
  <si>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</si>
  <si>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</si>
  <si>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</si>
  <si>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</si>
  <si>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</si>
  <si>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</si>
  <si>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</si>
  <si>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</si>
  <si>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</si>
  <si>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</si>
  <si>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</si>
  <si>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</si>
  <si>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</si>
  <si>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</si>
  <si>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</si>
  <si>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</si>
  <si>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</si>
  <si>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</si>
  <si>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</si>
  <si>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</si>
  <si>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</si>
  <si>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</si>
  <si>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</si>
  <si>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</si>
  <si>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</si>
  <si>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</si>
  <si>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</si>
  <si>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</si>
  <si>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</si>
  <si>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</si>
  <si>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</si>
  <si>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</si>
  <si>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</si>
  <si>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</si>
  <si>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</si>
  <si>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</si>
  <si>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</si>
  <si>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</si>
  <si>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</si>
  <si>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</si>
  <si>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</si>
  <si>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</si>
  <si>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</si>
  <si>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</si>
  <si>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</si>
  <si>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</si>
  <si>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</si>
  <si>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</si>
  <si>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</si>
  <si>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</si>
  <si>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</si>
  <si>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</si>
  <si>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</si>
  <si>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</si>
  <si>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</si>
  <si>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</si>
  <si>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</si>
  <si>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</si>
  <si>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</si>
  <si>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</si>
  <si>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</si>
  <si>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</si>
  <si>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</si>
  <si>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</si>
  <si>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</si>
  <si>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</si>
  <si>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</si>
  <si>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</si>
  <si>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</si>
  <si>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</si>
  <si>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</si>
  <si>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</si>
  <si>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</si>
  <si>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</si>
  <si>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</si>
  <si>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</si>
  <si>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</si>
  <si>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</si>
  <si>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</si>
  <si>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</si>
  <si>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</si>
  <si>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</si>
  <si>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</si>
  <si>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</si>
  <si>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</si>
  <si>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</si>
  <si>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</si>
  <si>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</si>
  <si>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</si>
  <si>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</si>
  <si>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</si>
  <si>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</si>
  <si>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</si>
  <si>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</si>
  <si>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</si>
  <si>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</si>
  <si>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</si>
  <si>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</si>
  <si>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</si>
  <si>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</si>
  <si>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</si>
  <si>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</si>
  <si>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</si>
  <si>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</si>
  <si>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</si>
  <si>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</si>
  <si>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</si>
  <si>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</si>
  <si>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</si>
  <si>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</si>
  <si>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</si>
  <si>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</si>
  <si>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</si>
  <si>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</si>
  <si>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</si>
  <si>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</si>
  <si>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</si>
  <si>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</si>
  <si>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</si>
  <si>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</si>
  <si>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</si>
  <si>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</si>
  <si>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</si>
  <si>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</si>
  <si>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</si>
  <si>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</si>
  <si>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</si>
  <si>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</si>
  <si>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</si>
  <si>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</si>
  <si>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</si>
  <si>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</si>
  <si>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</si>
  <si>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</si>
  <si>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</si>
  <si>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</si>
  <si>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</si>
  <si>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</si>
  <si>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</si>
  <si>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</si>
  <si>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</si>
  <si>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</si>
  <si>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</si>
  <si>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</si>
  <si>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</si>
  <si>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</si>
  <si>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</si>
  <si>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</si>
  <si>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</si>
  <si>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</si>
  <si>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</si>
  <si>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</si>
  <si>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</si>
  <si>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</si>
  <si>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</si>
  <si>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</si>
  <si>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</si>
  <si>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</si>
  <si>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</si>
  <si>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</si>
  <si>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</si>
  <si>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</si>
  <si>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</si>
  <si>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</si>
  <si>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</si>
  <si>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</si>
  <si>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</si>
  <si>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</si>
  <si>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</si>
  <si>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</si>
  <si>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</si>
  <si>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</si>
  <si>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</si>
  <si>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</si>
  <si>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</si>
  <si>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</si>
  <si>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</si>
  <si>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</si>
  <si>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</si>
  <si>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</si>
  <si>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</si>
  <si>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</si>
  <si>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</si>
  <si>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</si>
  <si>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</si>
  <si>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</si>
  <si>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</si>
  <si>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</si>
  <si>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</si>
  <si>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</si>
  <si>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</si>
  <si>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</si>
  <si>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</si>
  <si>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</si>
  <si>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</si>
  <si>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</si>
  <si>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</si>
  <si>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</si>
  <si>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</si>
  <si>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</si>
  <si>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</si>
  <si>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</si>
  <si>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</si>
  <si>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</si>
  <si>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</si>
  <si>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</si>
  <si>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</si>
  <si>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</si>
  <si>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</si>
  <si>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</si>
  <si>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</si>
  <si>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</si>
  <si>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</si>
  <si>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</si>
  <si>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</si>
  <si>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</si>
  <si>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</si>
  <si>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</si>
  <si>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</si>
  <si>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</si>
  <si>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</si>
  <si>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</si>
  <si>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</si>
  <si>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</si>
  <si>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</si>
  <si>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</si>
  <si>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</si>
  <si>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</si>
  <si>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</si>
  <si>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</si>
  <si>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</si>
  <si>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</si>
  <si>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</si>
  <si>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</si>
  <si>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</si>
  <si>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</si>
  <si>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</si>
  <si>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</si>
  <si>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</si>
  <si>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</si>
  <si>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</si>
  <si>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</si>
  <si>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</si>
  <si>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</si>
  <si>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</si>
  <si>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</si>
  <si>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</si>
  <si>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</si>
  <si>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</si>
  <si>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</si>
  <si>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</si>
  <si>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</si>
  <si>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</si>
  <si>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</si>
  <si>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</si>
  <si>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</si>
  <si>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</si>
  <si>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</si>
  <si>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</si>
  <si>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</si>
  <si>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</si>
  <si>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</si>
  <si>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</si>
  <si>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</si>
  <si>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</si>
  <si>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</si>
  <si>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</si>
  <si>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</si>
  <si>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</si>
  <si>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</si>
  <si>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</si>
  <si>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</si>
  <si>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</si>
  <si>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</si>
  <si>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</si>
  <si>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</si>
  <si>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</si>
  <si>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</si>
  <si>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</si>
  <si>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</si>
  <si>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</si>
  <si>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</si>
  <si>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</si>
  <si>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</si>
  <si>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</si>
  <si>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</si>
  <si>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</si>
  <si>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</si>
  <si>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</si>
  <si>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</si>
  <si>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</si>
  <si>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</si>
  <si>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</si>
  <si>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</si>
  <si>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</si>
  <si>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</si>
  <si>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</si>
  <si>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</si>
  <si>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</si>
  <si>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</si>
  <si>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</si>
  <si>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</si>
  <si>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</si>
  <si>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</si>
  <si>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</si>
  <si>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</si>
  <si>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</si>
  <si>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</si>
  <si>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</si>
  <si>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</si>
  <si>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</si>
  <si>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</si>
  <si>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</si>
  <si>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</si>
  <si>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</si>
  <si>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</si>
  <si>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</si>
  <si>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</si>
  <si>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</si>
  <si>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</si>
  <si>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</si>
  <si>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</si>
  <si>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</si>
  <si>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</si>
  <si>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</si>
  <si>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</si>
  <si>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</si>
  <si>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</si>
  <si>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</si>
  <si>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</si>
  <si>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</si>
  <si>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</si>
  <si>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</si>
  <si>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</si>
  <si>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</si>
  <si>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</si>
  <si>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</si>
  <si>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</si>
  <si>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</si>
  <si>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</si>
  <si>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</si>
  <si>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</si>
  <si>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</si>
  <si>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</si>
  <si>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</si>
  <si>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</si>
  <si>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</si>
  <si>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</si>
  <si>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</si>
  <si>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</si>
  <si>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</si>
  <si>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</si>
  <si>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</si>
  <si>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</si>
  <si>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</si>
  <si>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</si>
  <si>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</si>
  <si>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</si>
  <si>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</si>
  <si>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</si>
  <si>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</si>
  <si>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</si>
  <si>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</si>
  <si>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</si>
  <si>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</si>
  <si>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</si>
  <si>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</si>
  <si>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</si>
  <si>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</si>
  <si>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</si>
  <si>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</si>
  <si>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</si>
  <si>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</si>
  <si>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</si>
  <si>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</si>
  <si>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</si>
  <si>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</si>
  <si>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</si>
  <si>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</si>
  <si>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</si>
  <si>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</si>
  <si>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</si>
  <si>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</si>
  <si>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</si>
  <si>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</si>
  <si>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</si>
  <si>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</si>
  <si>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</si>
  <si>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</si>
  <si>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</si>
  <si>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</si>
  <si>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</si>
  <si>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</si>
  <si>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</si>
  <si>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</si>
  <si>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</si>
  <si>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</si>
  <si>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</si>
  <si>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</si>
  <si>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</si>
  <si>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</si>
  <si>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</si>
  <si>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</si>
  <si>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</si>
  <si>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</si>
  <si>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</si>
  <si>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</si>
  <si>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</si>
  <si>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</si>
  <si>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</si>
  <si>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</si>
  <si>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</si>
  <si>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</si>
  <si>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</si>
  <si>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</si>
  <si>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</si>
  <si>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</si>
  <si>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</si>
  <si>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</si>
  <si>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</si>
  <si>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</si>
  <si>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</si>
  <si>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</si>
  <si>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</si>
  <si>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</si>
  <si>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</si>
  <si>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</si>
  <si>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</si>
  <si>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</si>
  <si>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</si>
  <si>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</si>
  <si>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</si>
  <si>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</si>
  <si>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</si>
  <si>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</si>
  <si>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</si>
  <si>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</si>
  <si>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</si>
  <si>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</si>
  <si>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</si>
  <si>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</si>
  <si>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</si>
  <si>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</si>
  <si>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</si>
  <si>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</si>
  <si>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</si>
  <si>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</si>
  <si>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</si>
  <si>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</si>
  <si>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</si>
  <si>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</si>
  <si>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</si>
  <si>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</si>
  <si>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</si>
  <si>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</si>
  <si>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</si>
  <si>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</si>
  <si>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</si>
  <si>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</si>
  <si>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</si>
  <si>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</si>
  <si>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</si>
  <si>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</si>
  <si>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</si>
  <si>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</si>
  <si>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</si>
  <si>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</si>
  <si>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</si>
  <si>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</si>
  <si>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</si>
  <si>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</si>
  <si>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</si>
  <si>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</si>
  <si>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</si>
  <si>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</si>
  <si>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</si>
  <si>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</si>
  <si>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</si>
  <si>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</si>
  <si>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</si>
  <si>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</si>
  <si>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</si>
  <si>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</si>
  <si>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</si>
  <si>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</si>
  <si>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</si>
  <si>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</si>
  <si>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</si>
  <si>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</si>
  <si>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</si>
  <si>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</si>
  <si>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</si>
  <si>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</si>
  <si>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</si>
  <si>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</si>
  <si>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</si>
  <si>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</si>
  <si>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</si>
  <si>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</si>
  <si>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</si>
  <si>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</si>
  <si>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</si>
  <si>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</si>
  <si>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</si>
  <si>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</si>
  <si>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</si>
  <si>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</si>
  <si>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</si>
  <si>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</si>
  <si>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</si>
  <si>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</si>
  <si>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</si>
  <si>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</si>
  <si>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</si>
  <si>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</si>
  <si>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</si>
  <si>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</si>
  <si>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</si>
  <si>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</si>
  <si>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</si>
  <si>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</si>
  <si>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</si>
  <si>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</si>
  <si>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</si>
  <si>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</si>
  <si>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</si>
  <si>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</si>
  <si>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</si>
  <si>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</si>
  <si>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</si>
  <si>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</si>
  <si>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</si>
  <si>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</si>
  <si>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</si>
  <si>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</si>
  <si>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</si>
  <si>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</si>
  <si>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</si>
  <si>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</si>
  <si>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</si>
  <si>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</si>
  <si>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</si>
  <si>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</si>
  <si>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</si>
  <si>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</si>
  <si>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</si>
  <si>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</si>
  <si>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</si>
  <si>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</si>
  <si>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</si>
  <si>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</si>
  <si>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</si>
  <si>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</si>
  <si>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</si>
  <si>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</si>
  <si>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</si>
  <si>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</si>
  <si>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</si>
  <si>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</si>
  <si>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</si>
  <si>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</si>
  <si>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</si>
  <si>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</si>
  <si>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</si>
  <si>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</si>
  <si>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</si>
  <si>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</si>
  <si>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</si>
  <si>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</si>
  <si>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</si>
  <si>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</si>
  <si>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</si>
  <si>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</si>
  <si>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</si>
  <si>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</si>
  <si>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</si>
  <si>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</si>
  <si>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</si>
  <si>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</si>
  <si>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</si>
  <si>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</si>
  <si>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</si>
  <si>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</si>
  <si>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</si>
  <si>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</si>
  <si>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</si>
  <si>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</si>
  <si>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</si>
  <si>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</si>
  <si>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</si>
  <si>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</si>
  <si>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</si>
  <si>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</si>
  <si>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</si>
  <si>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</si>
  <si>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</si>
  <si>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</si>
  <si>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</si>
  <si>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</si>
  <si>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</si>
  <si>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</si>
  <si>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</si>
  <si>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</si>
  <si>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</si>
  <si>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</si>
  <si>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</si>
  <si>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</si>
  <si>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</si>
  <si>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</si>
  <si>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</si>
  <si>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</si>
  <si>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</si>
  <si>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</si>
  <si>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</si>
  <si>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</si>
  <si>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</si>
  <si>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</si>
  <si>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</si>
  <si>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</si>
  <si>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</si>
  <si>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</si>
  <si>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</si>
  <si>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</si>
  <si>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</si>
  <si>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</si>
  <si>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</si>
  <si>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</si>
  <si>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</si>
  <si>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</si>
  <si>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</si>
  <si>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</si>
  <si>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</si>
  <si>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</si>
  <si>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</si>
  <si>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</si>
  <si>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</si>
  <si>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</si>
  <si>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</si>
  <si>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</si>
  <si>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</si>
  <si>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</si>
  <si>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</si>
  <si>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</si>
  <si>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</si>
  <si>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</si>
  <si>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</si>
  <si>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</si>
  <si>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</si>
  <si>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</si>
  <si>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</si>
  <si>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</si>
  <si>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</si>
  <si>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</si>
  <si>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</si>
  <si>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</si>
  <si>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</si>
  <si>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</si>
  <si>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</si>
  <si>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</si>
  <si>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</si>
  <si>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</si>
  <si>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</si>
  <si>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</si>
  <si>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</si>
  <si>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</si>
  <si>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</si>
  <si>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</si>
  <si>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</si>
  <si>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</si>
  <si>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</si>
  <si>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</si>
  <si>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</si>
  <si>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</si>
  <si>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</si>
  <si>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</si>
  <si>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</si>
  <si>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</si>
  <si>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</si>
  <si>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</si>
  <si>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</si>
  <si>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</si>
  <si>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</si>
  <si>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</si>
  <si>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</si>
  <si>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</si>
  <si>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</si>
  <si>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</si>
  <si>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</si>
  <si>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</si>
  <si>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</si>
  <si>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</si>
  <si>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</si>
  <si>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</si>
  <si>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</si>
  <si>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</si>
  <si>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</si>
  <si>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</si>
  <si>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</si>
  <si>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</si>
  <si>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</si>
  <si>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</si>
  <si>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</si>
  <si>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</si>
  <si>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</si>
  <si>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</si>
  <si>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</si>
  <si>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</si>
  <si>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</si>
  <si>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</si>
  <si>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</si>
  <si>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</si>
  <si>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</si>
  <si>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</si>
  <si>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</si>
  <si>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</si>
  <si>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</si>
  <si>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</si>
  <si>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</si>
  <si>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</si>
  <si>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</si>
  <si>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</si>
  <si>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</si>
  <si>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</si>
  <si>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</si>
  <si>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</si>
  <si>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</si>
  <si>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</si>
  <si>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</si>
  <si>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</si>
  <si>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</si>
  <si>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</si>
  <si>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</si>
  <si>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</si>
  <si>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</si>
  <si>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</si>
  <si>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</si>
  <si>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</si>
  <si>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</si>
  <si>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</si>
  <si>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</si>
  <si>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</si>
  <si>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</si>
  <si>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</si>
  <si>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</si>
  <si>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</si>
  <si>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</si>
  <si>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</si>
  <si>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</si>
  <si>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</si>
  <si>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</si>
  <si>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</si>
  <si>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</si>
  <si>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</si>
  <si>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</si>
  <si>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</si>
  <si>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</si>
  <si>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</si>
  <si>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</si>
  <si>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</si>
  <si>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</si>
  <si>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</si>
  <si>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</si>
  <si>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</si>
  <si>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</si>
  <si>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</si>
  <si>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</si>
  <si>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</si>
  <si>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</si>
  <si>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</si>
  <si>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</si>
  <si>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</si>
  <si>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</si>
  <si>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</si>
  <si>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</si>
  <si>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</si>
  <si>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</si>
  <si>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</si>
  <si>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</si>
  <si>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</si>
  <si>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</si>
  <si>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</si>
  <si>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</si>
  <si>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</si>
  <si>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</si>
  <si>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</si>
  <si>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</si>
  <si>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</si>
  <si>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</si>
  <si>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</si>
  <si>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</si>
  <si>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</si>
  <si>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</si>
  <si>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</si>
  <si>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</si>
  <si>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</si>
  <si>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</si>
  <si>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</si>
  <si>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</si>
  <si>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</si>
  <si>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</si>
  <si>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</si>
  <si>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</si>
  <si>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</si>
  <si>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</si>
  <si>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</si>
  <si>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</si>
  <si>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</si>
  <si>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</si>
  <si>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</si>
  <si>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</si>
  <si>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</si>
  <si>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</si>
  <si>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</si>
  <si>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</si>
  <si>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</si>
  <si>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</si>
  <si>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</si>
  <si>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</si>
  <si>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</si>
  <si>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</si>
  <si>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</si>
  <si>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</si>
  <si>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</si>
  <si>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</si>
  <si>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</si>
  <si>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</si>
  <si>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</si>
  <si>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</si>
  <si>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</si>
  <si>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</si>
  <si>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</si>
  <si>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</si>
  <si>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</si>
  <si>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</si>
  <si>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</si>
  <si>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</si>
  <si>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</si>
  <si>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</si>
  <si>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</si>
  <si>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</si>
  <si>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</si>
  <si>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</si>
  <si>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</si>
  <si>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</si>
  <si>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</si>
  <si>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</si>
  <si>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</si>
  <si>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</si>
  <si>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</si>
  <si>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</si>
  <si>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</si>
  <si>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</si>
  <si>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</si>
  <si>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</si>
  <si>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</si>
  <si>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</si>
  <si>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</si>
  <si>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</si>
  <si>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</si>
  <si>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</si>
  <si>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</si>
  <si>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</si>
  <si>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</si>
  <si>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</si>
  <si>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</si>
  <si>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</si>
  <si>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</si>
  <si>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</si>
  <si>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</si>
  <si>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</si>
  <si>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</si>
  <si>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</si>
  <si>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</si>
  <si>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</si>
  <si>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</si>
  <si>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</si>
  <si>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</si>
  <si>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</si>
  <si>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</si>
  <si>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</si>
  <si>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</si>
  <si>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</si>
  <si>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</si>
  <si>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</si>
  <si>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</si>
  <si>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</si>
  <si>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</si>
  <si>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</si>
  <si>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</si>
  <si>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</si>
  <si>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</si>
  <si>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</si>
  <si>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</si>
  <si>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</si>
  <si>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</si>
  <si>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</si>
  <si>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</si>
  <si>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</si>
  <si>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</si>
  <si>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</si>
  <si>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</si>
  <si>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</si>
  <si>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</si>
  <si>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</si>
  <si>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</si>
  <si>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</si>
  <si>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</si>
  <si>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</si>
  <si>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</si>
  <si>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</si>
  <si>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</si>
  <si>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</si>
  <si>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</si>
  <si>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</si>
  <si>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</si>
  <si>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</si>
  <si>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</si>
  <si>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</si>
  <si>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</si>
  <si>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</si>
  <si>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</si>
  <si>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</si>
  <si>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</si>
  <si>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</si>
  <si>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</si>
  <si>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</si>
  <si>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</si>
  <si>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</si>
  <si>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</si>
  <si>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</si>
  <si>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</si>
  <si>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</si>
  <si>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</si>
  <si>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</si>
  <si>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</si>
  <si>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</si>
  <si>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</si>
  <si>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</si>
  <si>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</si>
  <si>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</si>
  <si>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</si>
  <si>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</si>
  <si>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</si>
  <si>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</si>
  <si>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</si>
  <si>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</si>
  <si>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</si>
  <si>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</si>
  <si>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</si>
  <si>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</si>
  <si>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</si>
  <si>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</si>
  <si>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</si>
  <si>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</si>
  <si>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</si>
  <si>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</si>
  <si>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</si>
  <si>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</si>
  <si>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</si>
  <si>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</si>
  <si>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</si>
  <si>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</si>
  <si>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</si>
  <si>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</si>
  <si>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</si>
  <si>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</si>
  <si>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</si>
  <si>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</si>
  <si>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</si>
  <si>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</si>
  <si>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</si>
  <si>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</si>
  <si>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</si>
  <si>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</si>
  <si>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</si>
  <si>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</si>
  <si>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</si>
  <si>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</si>
  <si>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</si>
  <si>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</si>
  <si>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</si>
  <si>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</si>
  <si>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</si>
  <si>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</si>
  <si>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</si>
  <si>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</si>
  <si>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</si>
  <si>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</si>
  <si>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</si>
  <si>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</si>
  <si>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</si>
  <si>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</si>
  <si>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</si>
  <si>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</si>
  <si>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</si>
  <si>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</si>
  <si>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</si>
  <si>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</si>
  <si>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</si>
  <si>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</si>
  <si>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</si>
  <si>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</si>
  <si>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</si>
  <si>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</si>
  <si>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</si>
  <si>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</si>
  <si>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</si>
  <si>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</si>
  <si>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</si>
  <si>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</si>
  <si>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</si>
  <si>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</si>
  <si>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</si>
  <si>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</si>
  <si>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</si>
  <si>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</si>
  <si>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</si>
  <si>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</si>
  <si>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</si>
  <si>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</si>
  <si>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</si>
  <si>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</si>
  <si>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</si>
  <si>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</si>
  <si>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</si>
  <si>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</si>
  <si>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</si>
  <si>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</si>
  <si>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</si>
  <si>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</si>
  <si>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</si>
  <si>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</si>
  <si>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</si>
  <si>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</si>
  <si>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</si>
  <si>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</si>
  <si>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</si>
  <si>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</si>
  <si>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</si>
  <si>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</si>
  <si>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</si>
  <si>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</si>
  <si>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</si>
  <si>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</si>
  <si>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</si>
  <si>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</si>
  <si>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</si>
  <si>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</si>
  <si>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</si>
  <si>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</si>
  <si>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</si>
  <si>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</si>
  <si>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</si>
  <si>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</si>
  <si>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</si>
  <si>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</si>
  <si>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</si>
  <si>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</si>
  <si>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</si>
  <si>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</si>
  <si>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</si>
  <si>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</si>
  <si>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</si>
  <si>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</si>
  <si>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</si>
  <si>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</si>
  <si>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</si>
  <si>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</si>
  <si>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</si>
  <si>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</si>
  <si>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</si>
  <si>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</si>
  <si>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</si>
  <si>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</si>
  <si>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</si>
  <si>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</si>
  <si>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</si>
  <si>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</si>
  <si>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</si>
  <si>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</si>
  <si>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</si>
  <si>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</si>
  <si>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</si>
  <si>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</si>
  <si>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</si>
  <si>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</si>
  <si>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</si>
  <si>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</si>
  <si>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</si>
  <si>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</si>
  <si>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</si>
  <si>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</si>
  <si>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</si>
  <si>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</si>
  <si>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</si>
  <si>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</si>
  <si>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</si>
  <si>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</si>
  <si>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</si>
  <si>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</si>
  <si>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</si>
  <si>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</si>
  <si>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</si>
  <si>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</si>
  <si>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</si>
  <si>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</si>
  <si>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</si>
  <si>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</si>
  <si>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</si>
  <si>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</si>
  <si>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</si>
  <si>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</si>
  <si>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</si>
  <si>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</si>
  <si>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</si>
  <si>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</si>
  <si>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</si>
  <si>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</si>
  <si>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</si>
  <si>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</si>
  <si>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</si>
  <si>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</si>
  <si>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</si>
  <si>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</si>
  <si>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</si>
  <si>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</si>
  <si>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</si>
  <si>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</si>
  <si>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</si>
  <si>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</si>
  <si>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</si>
  <si>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</si>
  <si>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</si>
  <si>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</si>
  <si>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</si>
  <si>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</si>
  <si>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</si>
  <si>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</si>
  <si>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</si>
  <si>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</si>
  <si>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</si>
  <si>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</si>
  <si>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</si>
  <si>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</si>
  <si>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</si>
  <si>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</si>
  <si>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</si>
  <si>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</si>
  <si>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</si>
  <si>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</si>
  <si>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</si>
  <si>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</si>
  <si>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</si>
  <si>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</si>
  <si>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</si>
  <si>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</si>
  <si>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</si>
  <si>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</si>
  <si>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</si>
  <si>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</si>
  <si>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</si>
  <si>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</si>
  <si>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</si>
  <si>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</si>
  <si>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</si>
  <si>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</si>
  <si>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</si>
  <si>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</si>
  <si>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</si>
  <si>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</si>
  <si>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</si>
  <si>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</si>
  <si>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</si>
  <si>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</si>
  <si>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</si>
  <si>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</si>
  <si>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</si>
  <si>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</si>
  <si>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</si>
  <si>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</si>
  <si>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</si>
  <si>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</si>
  <si>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</si>
  <si>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</si>
  <si>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</si>
  <si>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</si>
  <si>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</si>
  <si>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</si>
  <si>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</si>
  <si>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</si>
  <si>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</si>
  <si>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</si>
  <si>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</si>
  <si>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</si>
  <si>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</si>
  <si>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</si>
  <si>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</si>
  <si>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</si>
  <si>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</si>
  <si>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</si>
  <si>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</si>
  <si>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</si>
  <si>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</si>
  <si>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</si>
  <si>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</si>
  <si>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</si>
  <si>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</si>
  <si>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</si>
  <si>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</si>
  <si>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</si>
  <si>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</si>
  <si>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</si>
  <si>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</si>
  <si>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</si>
  <si>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</si>
  <si>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</si>
  <si>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</si>
  <si>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</si>
  <si>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</si>
  <si>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</si>
  <si>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</si>
  <si>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</si>
  <si>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</si>
  <si>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</si>
  <si>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</si>
  <si>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</si>
  <si>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</si>
  <si>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</si>
  <si>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</si>
  <si>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</si>
  <si>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</si>
  <si>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</si>
  <si>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</si>
  <si>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</si>
  <si>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</si>
  <si>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</si>
  <si>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</si>
  <si>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</si>
  <si>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</si>
  <si>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</si>
  <si>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</si>
  <si>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</si>
  <si>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</si>
  <si>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</si>
  <si>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</si>
  <si>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</si>
  <si>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</si>
  <si>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</si>
  <si>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</si>
  <si>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</si>
  <si>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</si>
  <si>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</si>
  <si>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</si>
  <si>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</si>
  <si>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</si>
  <si>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</si>
  <si>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</si>
  <si>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</si>
  <si>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</si>
  <si>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</si>
  <si>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</si>
  <si>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</si>
  <si>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</si>
  <si>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</si>
  <si>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</si>
  <si>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</si>
  <si>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</si>
  <si>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</si>
  <si>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</si>
  <si>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</si>
  <si>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</si>
  <si>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</si>
  <si>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</si>
  <si>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</si>
  <si>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</si>
  <si>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</si>
  <si>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</si>
  <si>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</si>
  <si>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</si>
  <si>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</si>
  <si>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</si>
  <si>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</si>
  <si>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</si>
  <si>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</si>
  <si>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</si>
  <si>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</si>
  <si>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</si>
  <si>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</si>
  <si>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</si>
  <si>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</si>
  <si>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</si>
  <si>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</si>
  <si>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</si>
  <si>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</si>
  <si>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</si>
  <si>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</si>
  <si>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</si>
  <si>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</si>
  <si>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</si>
  <si>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</si>
  <si>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</si>
  <si>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</si>
  <si>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</si>
  <si>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</si>
  <si>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</si>
  <si>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</si>
  <si>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</si>
  <si>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</si>
  <si>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</si>
  <si>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</si>
  <si>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</si>
  <si>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</si>
  <si>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</si>
  <si>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</si>
  <si>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</si>
  <si>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</si>
  <si>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</si>
  <si>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</si>
  <si>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</si>
  <si>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</si>
  <si>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</si>
  <si>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</si>
  <si>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</si>
  <si>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</si>
  <si>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</si>
  <si>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</si>
  <si>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</si>
  <si>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</si>
  <si>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</si>
  <si>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</si>
  <si>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</si>
  <si>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</si>
  <si>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</si>
  <si>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</si>
  <si>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</si>
  <si>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</si>
  <si>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</si>
  <si>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</si>
  <si>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</si>
  <si>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</si>
  <si>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</si>
  <si>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</si>
  <si>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</si>
  <si>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</si>
  <si>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</si>
  <si>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</si>
  <si>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</si>
  <si>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</si>
  <si>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</si>
  <si>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</si>
  <si>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</si>
  <si>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</si>
  <si>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</si>
  <si>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</si>
  <si>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</si>
  <si>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</si>
  <si>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</si>
  <si>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</si>
  <si>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</si>
  <si>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</si>
  <si>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</si>
  <si>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</si>
  <si>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</si>
  <si>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</si>
  <si>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</si>
  <si>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</si>
  <si>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</si>
  <si>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</si>
  <si>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</si>
  <si>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</si>
  <si>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</si>
  <si>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</si>
  <si>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</si>
  <si>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</si>
  <si>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</si>
  <si>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</si>
  <si>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</si>
  <si>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</si>
  <si>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</si>
  <si>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</si>
  <si>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</si>
  <si>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</si>
  <si>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</si>
  <si>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</si>
  <si>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</si>
  <si>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</si>
  <si>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</si>
  <si>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</si>
  <si>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</si>
  <si>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</si>
  <si>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</si>
  <si>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</si>
  <si>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</si>
  <si>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</si>
  <si>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</si>
  <si>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</si>
  <si>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</si>
  <si>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</si>
  <si>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</si>
  <si>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</si>
  <si>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</si>
  <si>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</si>
  <si>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</si>
  <si>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</si>
  <si>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</si>
  <si>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</si>
  <si>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</si>
  <si>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</si>
  <si>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</si>
  <si>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</si>
  <si>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</si>
  <si>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</si>
  <si>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</si>
  <si>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</si>
  <si>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</si>
  <si>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</si>
  <si>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</si>
  <si>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</si>
  <si>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</si>
  <si>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</si>
  <si>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</si>
  <si>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</si>
  <si>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</si>
  <si>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</si>
  <si>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</si>
  <si>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</si>
  <si>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</si>
  <si>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</si>
  <si>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</si>
  <si>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</si>
  <si>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</si>
  <si>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</si>
  <si>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</si>
  <si>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</si>
  <si>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</si>
  <si>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</si>
  <si>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</si>
  <si>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</si>
  <si>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</si>
  <si>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</si>
  <si>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</si>
  <si>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</si>
  <si>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</si>
  <si>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</si>
  <si>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</si>
  <si>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</si>
  <si>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</si>
  <si>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</si>
  <si>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</si>
  <si>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</si>
  <si>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</si>
  <si>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</si>
  <si>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</si>
  <si>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</si>
  <si>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</si>
  <si>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</si>
  <si>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</si>
  <si>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</si>
  <si>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</si>
  <si>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</si>
  <si>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</si>
  <si>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</si>
  <si>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</si>
  <si>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</si>
  <si>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</si>
  <si>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</si>
  <si>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</si>
  <si>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</si>
  <si>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</si>
  <si>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</si>
  <si>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</si>
  <si>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</si>
  <si>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</si>
  <si>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</si>
  <si>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</si>
  <si>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</si>
  <si>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</si>
  <si>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</si>
  <si>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</si>
  <si>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</si>
  <si>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</si>
  <si>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</si>
  <si>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</si>
  <si>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</si>
  <si>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</si>
  <si>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</si>
  <si>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</si>
  <si>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</si>
  <si>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</si>
  <si>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</si>
  <si>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</si>
  <si>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</si>
  <si>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</si>
  <si>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</si>
  <si>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</si>
  <si>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</si>
  <si>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</si>
  <si>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</si>
  <si>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</si>
  <si>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</si>
  <si>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</si>
  <si>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</si>
  <si>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</si>
  <si>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</si>
  <si>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</si>
  <si>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</si>
  <si>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</si>
  <si>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</si>
  <si>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</si>
  <si>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</si>
  <si>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</si>
  <si>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</si>
  <si>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</si>
  <si>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</si>
  <si>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</si>
  <si>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</si>
  <si>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</si>
  <si>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</si>
  <si>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</si>
  <si>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</si>
  <si>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</si>
  <si>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</si>
  <si>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</si>
  <si>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</si>
  <si>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</si>
  <si>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</si>
  <si>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</si>
  <si>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</si>
  <si>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</si>
  <si>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</si>
  <si>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</si>
  <si>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</si>
  <si>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</si>
  <si>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</si>
  <si>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</si>
  <si>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</si>
  <si>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</si>
  <si>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</si>
  <si>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</si>
  <si>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</si>
  <si>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</si>
  <si>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</si>
  <si>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</si>
  <si>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</si>
  <si>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</si>
  <si>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</si>
  <si>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</si>
  <si>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</si>
  <si>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</si>
  <si>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</si>
  <si>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</si>
  <si>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</si>
  <si>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</si>
  <si>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</si>
  <si>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</si>
  <si>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</si>
  <si>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</si>
  <si>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</si>
  <si>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</si>
  <si>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</si>
  <si>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</si>
  <si>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</si>
  <si>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</si>
  <si>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</si>
  <si>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</si>
  <si>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</si>
  <si>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</si>
  <si>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</si>
  <si>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</si>
  <si>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</si>
  <si>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</si>
  <si>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</si>
  <si>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</si>
  <si>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</si>
  <si>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</si>
  <si>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</si>
  <si>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</si>
  <si>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</si>
  <si>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</si>
  <si>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</si>
  <si>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</si>
  <si>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</si>
  <si>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</si>
  <si>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</si>
  <si>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</si>
  <si>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</si>
  <si>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</si>
  <si>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</si>
  <si>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</si>
  <si>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</si>
  <si>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</si>
  <si>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</si>
  <si>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</si>
  <si>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</si>
  <si>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</si>
  <si>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</si>
  <si>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</si>
  <si>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</si>
  <si>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</si>
  <si>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</si>
  <si>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</si>
  <si>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</si>
  <si>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</si>
  <si>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</si>
  <si>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</si>
  <si>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</si>
  <si>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</si>
  <si>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</si>
  <si>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</si>
  <si>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</si>
  <si>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</si>
  <si>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</si>
  <si>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</si>
  <si>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</si>
  <si>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</si>
  <si>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</si>
  <si>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</si>
  <si>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</si>
  <si>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</si>
  <si>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</si>
  <si>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</si>
  <si>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</si>
  <si>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</si>
  <si>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</si>
  <si>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</si>
  <si>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</si>
  <si>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</si>
  <si>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</si>
  <si>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</si>
  <si>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</si>
  <si>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</si>
  <si>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</si>
  <si>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</si>
  <si>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</si>
  <si>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</si>
  <si>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</si>
  <si>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</si>
  <si>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</si>
  <si>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</si>
  <si>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</si>
  <si>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</si>
  <si>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</si>
  <si>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</si>
  <si>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</si>
  <si>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</si>
  <si>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</si>
  <si>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</si>
  <si>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</si>
  <si>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</si>
  <si>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</si>
  <si>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</si>
  <si>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</si>
  <si>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</si>
  <si>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</si>
  <si>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</si>
  <si>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</si>
  <si>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</si>
  <si>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</si>
  <si>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</si>
  <si>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</si>
  <si>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</si>
  <si>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</si>
  <si>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</si>
  <si>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</si>
  <si>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</si>
  <si>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</si>
  <si>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</si>
  <si>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</si>
  <si>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</si>
  <si>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</si>
  <si>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</si>
  <si>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</si>
  <si>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</si>
  <si>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</si>
  <si>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</si>
  <si>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</si>
  <si>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</si>
  <si>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</si>
  <si>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</si>
  <si>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</si>
  <si>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</si>
  <si>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</si>
  <si>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</si>
  <si>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</si>
  <si>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</si>
  <si>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</si>
  <si>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</si>
  <si>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</si>
  <si>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</si>
  <si>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</si>
  <si>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</si>
  <si>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</si>
  <si>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</si>
  <si>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</si>
  <si>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</si>
  <si>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</si>
  <si>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</si>
  <si>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</si>
  <si>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</si>
  <si>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</si>
  <si>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</si>
  <si>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</si>
  <si>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</si>
  <si>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</si>
  <si>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</si>
  <si>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</si>
  <si>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</si>
  <si>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</si>
  <si>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</si>
  <si>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</si>
  <si>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</si>
  <si>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</si>
  <si>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</si>
  <si>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</si>
  <si>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</si>
  <si>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</si>
  <si>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</si>
  <si>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</si>
  <si>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</si>
  <si>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</si>
  <si>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</si>
  <si>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</si>
  <si>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</si>
  <si>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</si>
  <si>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</si>
  <si>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</si>
  <si>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</si>
  <si>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</si>
  <si>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</si>
  <si>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</si>
  <si>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</si>
  <si>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</si>
  <si>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</si>
  <si>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</si>
  <si>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</si>
  <si>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</si>
  <si>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</si>
  <si>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</si>
  <si>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</si>
  <si>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</si>
  <si>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</si>
  <si>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</si>
  <si>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</si>
  <si>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</si>
  <si>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</si>
  <si>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</si>
  <si>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</si>
  <si>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</si>
  <si>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</si>
  <si>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</si>
  <si>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</si>
  <si>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</si>
  <si>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</si>
  <si>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</si>
  <si>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</si>
  <si>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</si>
  <si>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</si>
  <si>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</si>
  <si>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</si>
  <si>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</si>
  <si>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</si>
  <si>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</si>
  <si>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</si>
  <si>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</si>
  <si>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</si>
  <si>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</si>
  <si>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</si>
  <si>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</si>
  <si>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</si>
  <si>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</si>
  <si>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</si>
  <si>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</si>
  <si>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</si>
  <si>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</si>
  <si>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</si>
  <si>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</si>
  <si>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</si>
  <si>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</si>
  <si>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</si>
  <si>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</si>
  <si>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</si>
  <si>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</si>
  <si>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</si>
  <si>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</si>
  <si>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</si>
  <si>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</si>
  <si>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</si>
  <si>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</si>
  <si>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</si>
  <si>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</si>
  <si>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</si>
  <si>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</si>
  <si>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</si>
  <si>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</si>
  <si>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</si>
  <si>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</si>
  <si>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</si>
  <si>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</si>
  <si>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</si>
  <si>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</si>
  <si>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</si>
  <si>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</si>
  <si>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</si>
  <si>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</si>
  <si>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</si>
  <si>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</si>
  <si>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</si>
  <si>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</si>
  <si>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</si>
  <si>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</si>
  <si>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</si>
  <si>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</si>
  <si>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</si>
  <si>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</si>
  <si>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</si>
  <si>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</si>
  <si>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</si>
  <si>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</si>
  <si>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</si>
  <si>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</si>
  <si>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</si>
  <si>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</si>
  <si>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</si>
  <si>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</si>
  <si>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</si>
  <si>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</si>
  <si>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</si>
  <si>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</si>
  <si>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</si>
  <si>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</si>
  <si>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</si>
  <si>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</si>
  <si>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</si>
  <si>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</si>
  <si>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</si>
  <si>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</si>
  <si>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</si>
  <si>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</si>
  <si>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</si>
  <si>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</si>
  <si>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</si>
  <si>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</si>
  <si>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</si>
  <si>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</si>
  <si>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</si>
  <si>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</si>
  <si>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</si>
  <si>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</si>
  <si>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</si>
  <si>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</si>
  <si>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</si>
  <si>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</si>
  <si>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</si>
  <si>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</si>
  <si>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</si>
  <si>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</si>
  <si>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</si>
  <si>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</si>
  <si>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</si>
  <si>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</si>
  <si>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</si>
  <si>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</si>
  <si>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</si>
  <si>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</si>
  <si>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</si>
  <si>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</si>
  <si>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</si>
  <si>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</si>
  <si>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</si>
  <si>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</si>
  <si>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</si>
  <si>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</si>
  <si>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</si>
  <si>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</si>
  <si>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</si>
  <si>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</si>
  <si>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</si>
  <si>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</si>
  <si>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</si>
  <si>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</si>
  <si>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</si>
  <si>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</si>
  <si>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</si>
  <si>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</si>
  <si>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</si>
  <si>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</si>
  <si>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</si>
  <si>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</si>
  <si>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</si>
  <si>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</si>
  <si>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</si>
  <si>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</si>
  <si>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</si>
  <si>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</si>
  <si>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</si>
  <si>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</si>
  <si>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</si>
  <si>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</si>
  <si>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</si>
  <si>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</si>
  <si>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</si>
  <si>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</si>
  <si>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</si>
  <si>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</si>
  <si>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</si>
  <si>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</si>
  <si>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</si>
  <si>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</si>
  <si>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</si>
  <si>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</si>
  <si>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</si>
  <si>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</si>
  <si>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</si>
  <si>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</si>
  <si>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</si>
  <si>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</si>
  <si>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</si>
  <si>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</si>
  <si>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</si>
  <si>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</si>
  <si>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</si>
  <si>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</si>
  <si>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</si>
  <si>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</si>
  <si>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</si>
  <si>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</si>
  <si>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</si>
  <si>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</si>
  <si>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</si>
  <si>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</si>
  <si>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</si>
  <si>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</si>
  <si>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</si>
  <si>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</si>
  <si>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</si>
  <si>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</si>
  <si>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</si>
  <si>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</si>
  <si>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</si>
  <si>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</si>
  <si>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</si>
  <si>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</si>
  <si>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</si>
  <si>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</si>
  <si>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</si>
  <si>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</si>
  <si>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</si>
  <si>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</si>
  <si>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</si>
  <si>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</si>
  <si>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</si>
  <si>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</si>
  <si>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</si>
  <si>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</si>
  <si>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</si>
  <si>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</si>
  <si>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</si>
  <si>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</si>
  <si>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</si>
  <si>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</si>
  <si>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</si>
  <si>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</si>
  <si>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</si>
  <si>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</si>
  <si>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</si>
  <si>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</si>
  <si>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</si>
  <si>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</si>
  <si>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</si>
  <si>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</si>
  <si>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</si>
  <si>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</si>
  <si>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</si>
  <si>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</si>
  <si>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</si>
  <si>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</si>
  <si>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</si>
  <si>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</si>
  <si>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</si>
  <si>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</si>
  <si>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</si>
  <si>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</si>
  <si>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</si>
  <si>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</si>
  <si>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</si>
  <si>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</si>
  <si>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</si>
  <si>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</si>
  <si>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</si>
  <si>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</si>
  <si>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</si>
  <si>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</si>
  <si>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</si>
  <si>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</si>
  <si>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</si>
  <si>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</si>
  <si>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</si>
  <si>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</si>
  <si>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</si>
  <si>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</si>
  <si>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</si>
  <si>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</si>
  <si>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</si>
  <si>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</si>
  <si>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</si>
  <si>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</si>
  <si>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</si>
  <si>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</si>
  <si>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</si>
  <si>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</si>
  <si>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</si>
  <si>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</si>
  <si>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</si>
  <si>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</si>
  <si>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</si>
  <si>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</si>
  <si>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</si>
  <si>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</si>
  <si>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</si>
  <si>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</si>
  <si>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</si>
  <si>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</si>
  <si>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</si>
  <si>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</si>
  <si>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</si>
  <si>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</si>
  <si>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</si>
  <si>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</si>
  <si>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</si>
  <si>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</si>
  <si>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</si>
  <si>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</si>
  <si>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</si>
  <si>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</si>
  <si>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</si>
  <si>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</si>
  <si>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</si>
  <si>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</si>
  <si>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</si>
  <si>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</si>
  <si>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</si>
  <si>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</si>
  <si>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</si>
  <si>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</si>
  <si>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</si>
  <si>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</si>
  <si>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</si>
  <si>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</si>
  <si>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</si>
  <si>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</si>
  <si>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</si>
  <si>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</si>
  <si>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</si>
  <si>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</si>
  <si>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</si>
  <si>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</si>
  <si>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</si>
  <si>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</si>
  <si>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</si>
  <si>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</si>
  <si>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</si>
  <si>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</si>
  <si>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</si>
  <si>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</si>
  <si>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</si>
  <si>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</si>
  <si>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</si>
  <si>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</si>
  <si>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</si>
  <si>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</si>
  <si>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</si>
  <si>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</si>
  <si>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</si>
  <si>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</si>
  <si>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</si>
  <si>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</si>
  <si>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</si>
  <si>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</si>
  <si>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</si>
  <si>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</si>
  <si>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</si>
  <si>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</si>
  <si>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</si>
  <si>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</si>
  <si>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</si>
  <si>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</si>
  <si>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</si>
  <si>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</si>
  <si>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</si>
  <si>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</si>
  <si>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</si>
  <si>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</si>
  <si>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</si>
  <si>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</si>
  <si>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</si>
  <si>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</si>
  <si>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</si>
  <si>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</si>
  <si>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</si>
  <si>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</si>
  <si>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</si>
  <si>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</si>
  <si>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</si>
  <si>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</si>
  <si>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</si>
  <si>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</si>
  <si>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</si>
  <si>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</si>
  <si>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</si>
  <si>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</si>
  <si>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</si>
  <si>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</si>
  <si>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</si>
  <si>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</si>
  <si>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</si>
  <si>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</si>
  <si>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</si>
  <si>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</si>
  <si>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</si>
  <si>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</si>
  <si>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</si>
  <si>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</si>
  <si>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</si>
  <si>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</si>
  <si>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</si>
  <si>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</si>
  <si>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</si>
  <si>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</si>
  <si>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</si>
  <si>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</si>
  <si>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</si>
  <si>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</si>
  <si>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</si>
  <si>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</si>
  <si>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</si>
  <si>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</si>
  <si>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</si>
  <si>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</si>
  <si>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</si>
  <si>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</si>
  <si>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</si>
  <si>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</si>
  <si>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</si>
  <si>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</si>
  <si>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</si>
  <si>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</si>
  <si>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</si>
  <si>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</si>
  <si>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</si>
  <si>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</si>
  <si>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</si>
  <si>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</si>
  <si>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</si>
  <si>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</si>
  <si>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</si>
  <si>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</si>
  <si>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</si>
  <si>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</si>
  <si>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</si>
  <si>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</si>
  <si>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</si>
  <si>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</si>
  <si>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</si>
  <si>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</si>
  <si>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</si>
  <si>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</si>
  <si>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</si>
  <si>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</si>
  <si>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</si>
  <si>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</si>
  <si>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</si>
  <si>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</si>
  <si>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</si>
  <si>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</si>
  <si>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</si>
  <si>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</si>
  <si>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</si>
  <si>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</si>
  <si>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</si>
  <si>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</si>
  <si>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</si>
  <si>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</si>
  <si>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</si>
  <si>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</si>
  <si>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</si>
  <si>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</si>
  <si>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</si>
  <si>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</si>
  <si>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</si>
  <si>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</si>
  <si>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</si>
  <si>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</si>
  <si>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</si>
  <si>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</si>
  <si>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</si>
  <si>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</si>
  <si>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</si>
  <si>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</si>
  <si>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</si>
  <si>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</si>
  <si>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</si>
  <si>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</si>
  <si>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</si>
  <si>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</si>
  <si>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</si>
  <si>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</si>
  <si>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</si>
  <si>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</si>
  <si>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</si>
  <si>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</si>
  <si>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</si>
  <si>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</si>
  <si>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</si>
  <si>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</si>
  <si>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</si>
  <si>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</si>
  <si>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</si>
  <si>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</si>
  <si>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</si>
  <si>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</si>
  <si>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</si>
  <si>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</si>
  <si>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</si>
  <si>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</si>
  <si>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</si>
  <si>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</si>
  <si>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</si>
  <si>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</si>
  <si>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</si>
  <si>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</si>
  <si>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</si>
  <si>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</si>
  <si>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</si>
  <si>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</si>
  <si>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</si>
  <si>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</si>
  <si>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</si>
  <si>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</si>
  <si>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</si>
  <si>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</si>
  <si>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</si>
  <si>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</si>
  <si>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</si>
  <si>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</si>
  <si>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</si>
  <si>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</si>
  <si>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</si>
  <si>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</si>
  <si>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</si>
  <si>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</si>
  <si>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</si>
  <si>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</si>
  <si>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</si>
  <si>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</si>
  <si>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</si>
  <si>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</si>
  <si>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</si>
  <si>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</si>
  <si>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</si>
  <si>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</si>
  <si>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</si>
  <si>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</si>
  <si>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</si>
  <si>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</si>
  <si>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</si>
  <si>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</si>
  <si>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</si>
  <si>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</si>
  <si>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</si>
  <si>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</si>
  <si>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</si>
  <si>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</si>
  <si>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</si>
  <si>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</si>
  <si>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</si>
  <si>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</si>
  <si>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</si>
  <si>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</si>
  <si>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</si>
  <si>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</si>
  <si>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</si>
  <si>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</si>
  <si>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</si>
  <si>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</si>
  <si>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</si>
  <si>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</si>
  <si>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</si>
  <si>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</si>
  <si>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</si>
  <si>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</si>
  <si>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</si>
  <si>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</si>
  <si>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</si>
  <si>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</si>
  <si>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</si>
  <si>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</si>
  <si>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</si>
  <si>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</si>
  <si>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</si>
  <si>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</si>
  <si>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</si>
  <si>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</si>
  <si>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</si>
  <si>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</si>
  <si>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</si>
  <si>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</si>
  <si>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</si>
  <si>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</si>
  <si>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</si>
  <si>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</si>
  <si>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</si>
  <si>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</si>
  <si>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</si>
  <si>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</si>
  <si>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</si>
  <si>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</si>
  <si>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</si>
  <si>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</si>
  <si>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</si>
  <si>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</si>
  <si>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</si>
  <si>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</si>
  <si>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</si>
  <si>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</si>
  <si>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</si>
  <si>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</si>
  <si>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</si>
  <si>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</si>
  <si>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</si>
  <si>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</si>
  <si>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</si>
  <si>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</si>
  <si>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</si>
  <si>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</si>
  <si>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</si>
  <si>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</si>
  <si>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</si>
  <si>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</si>
  <si>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</si>
  <si>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</si>
  <si>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</si>
  <si>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</si>
  <si>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</si>
  <si>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</si>
  <si>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</si>
  <si>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</si>
  <si>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</si>
  <si>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</si>
  <si>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</si>
  <si>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</si>
  <si>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</si>
  <si>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</si>
  <si>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</si>
  <si>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</si>
  <si>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</si>
  <si>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</si>
  <si>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</si>
  <si>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</si>
  <si>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</si>
  <si>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</si>
  <si>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</si>
  <si>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</si>
  <si>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</si>
  <si>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</si>
  <si>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</si>
  <si>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</si>
  <si>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</si>
  <si>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</si>
  <si>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</si>
  <si>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</si>
  <si>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</si>
  <si>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</si>
  <si>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</si>
  <si>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</si>
  <si>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</si>
  <si>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</si>
  <si>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</si>
  <si>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</si>
  <si>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</si>
  <si>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</si>
  <si>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</si>
  <si>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</si>
  <si>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</si>
  <si>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</si>
  <si>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</si>
  <si>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</si>
  <si>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</si>
  <si>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</si>
  <si>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</si>
  <si>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</si>
  <si>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</si>
  <si>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</si>
  <si>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</si>
  <si>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</si>
  <si>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</si>
  <si>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</si>
  <si>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</si>
  <si>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</si>
  <si>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</si>
  <si>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</si>
  <si>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</si>
  <si>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</si>
  <si>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</si>
  <si>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</si>
  <si>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</si>
  <si>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</si>
  <si>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</si>
  <si>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</si>
  <si>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</si>
  <si>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</si>
  <si>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</si>
  <si>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</si>
  <si>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</si>
  <si>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</si>
  <si>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</si>
  <si>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</si>
  <si>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</si>
  <si>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</si>
  <si>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</si>
  <si>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</si>
  <si>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</si>
  <si>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</si>
  <si>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</si>
  <si>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</si>
  <si>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</si>
  <si>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</si>
  <si>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</si>
  <si>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</si>
  <si>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</si>
  <si>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</si>
  <si>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</si>
  <si>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</si>
  <si>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</si>
  <si>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</si>
  <si>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</si>
  <si>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</si>
  <si>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</si>
  <si>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</si>
  <si>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</si>
  <si>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</si>
  <si>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</si>
  <si>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</si>
  <si>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</si>
  <si>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</si>
  <si>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</si>
  <si>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</si>
  <si>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</si>
  <si>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</si>
  <si>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</si>
  <si>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</si>
  <si>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</si>
  <si>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</si>
  <si>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</si>
  <si>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</si>
  <si>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</si>
  <si>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</si>
  <si>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</si>
  <si>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</si>
  <si>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</si>
  <si>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</si>
  <si>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</si>
  <si>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</si>
  <si>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</si>
  <si>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</si>
  <si>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</si>
  <si>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</si>
  <si>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</si>
  <si>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</si>
  <si>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</si>
  <si>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</si>
  <si>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</si>
  <si>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</si>
  <si>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</si>
  <si>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</si>
  <si>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</si>
  <si>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</si>
  <si>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</si>
  <si>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</si>
  <si>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</si>
  <si>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</si>
  <si>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</si>
  <si>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</si>
  <si>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</si>
  <si>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</si>
  <si>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</si>
  <si>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</si>
  <si>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</si>
  <si>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</si>
  <si>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</si>
  <si>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</si>
  <si>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</si>
  <si>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</si>
  <si>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</si>
  <si>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</si>
  <si>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</si>
  <si>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</si>
  <si>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</si>
  <si>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</si>
  <si>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</si>
  <si>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</si>
  <si>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</si>
  <si>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</si>
  <si>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</si>
  <si>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</si>
  <si>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</si>
  <si>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</si>
  <si>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</si>
  <si>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</si>
  <si>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</si>
  <si>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</si>
  <si>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</si>
  <si>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</si>
  <si>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</si>
  <si>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</si>
  <si>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</si>
  <si>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</si>
  <si>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</si>
  <si>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</si>
  <si>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</si>
  <si>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</si>
  <si>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</si>
  <si>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</si>
  <si>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</si>
  <si>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</si>
  <si>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</si>
  <si>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</si>
  <si>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</si>
  <si>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</si>
  <si>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</si>
  <si>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</si>
  <si>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</si>
  <si>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</si>
  <si>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</si>
  <si>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</si>
  <si>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</si>
  <si>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</si>
  <si>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</si>
  <si>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</si>
  <si>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</si>
  <si>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</si>
  <si>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</si>
  <si>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</si>
  <si>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</si>
  <si>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</si>
  <si>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</si>
  <si>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</si>
  <si>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</si>
  <si>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</si>
  <si>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</si>
  <si>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</si>
  <si>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</si>
  <si>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</si>
  <si>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</si>
  <si>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</si>
  <si>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</si>
  <si>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</si>
  <si>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</si>
  <si>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</si>
  <si>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</si>
  <si>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</si>
  <si>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</si>
  <si>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</si>
  <si>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</si>
  <si>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</si>
  <si>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</si>
  <si>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</si>
  <si>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</si>
  <si>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</si>
  <si>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</si>
  <si>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</si>
  <si>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</si>
  <si>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</si>
  <si>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</si>
  <si>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</si>
  <si>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</si>
  <si>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</si>
  <si>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</si>
  <si>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</si>
  <si>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</si>
  <si>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</si>
  <si>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</si>
  <si>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</si>
  <si>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</si>
  <si>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</si>
  <si>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</si>
  <si>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</si>
  <si>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</si>
  <si>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</si>
  <si>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</si>
  <si>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</si>
  <si>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</si>
  <si>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</si>
  <si>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</si>
  <si>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</si>
  <si>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</si>
  <si>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</si>
  <si>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</si>
  <si>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</si>
  <si>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</si>
  <si>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</si>
  <si>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</si>
  <si>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</si>
  <si>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</si>
  <si>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</si>
  <si>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</si>
  <si>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</si>
  <si>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</si>
  <si>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</si>
  <si>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</si>
  <si>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</si>
  <si>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</si>
  <si>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</si>
  <si>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</si>
  <si>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</si>
  <si>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</si>
  <si>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</si>
  <si>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</si>
  <si>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</si>
  <si>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</si>
  <si>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</si>
  <si>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</si>
  <si>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</si>
  <si>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</si>
  <si>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</si>
  <si>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</si>
  <si>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</si>
  <si>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</si>
  <si>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</si>
  <si>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</si>
  <si>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</si>
  <si>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</si>
  <si>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</si>
  <si>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</si>
  <si>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</si>
  <si>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</si>
  <si>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</si>
  <si>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</si>
  <si>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</si>
  <si>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</si>
  <si>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</si>
  <si>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</si>
  <si>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</si>
  <si>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</si>
  <si>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</si>
  <si>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</si>
  <si>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</si>
  <si>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</si>
  <si>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</si>
  <si>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</si>
  <si>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</si>
  <si>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</si>
  <si>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</si>
  <si>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</si>
  <si>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</si>
  <si>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</si>
  <si>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</si>
  <si>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</si>
  <si>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</si>
  <si>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</si>
  <si>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</si>
  <si>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</si>
  <si>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</si>
  <si>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</si>
  <si>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</si>
  <si>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</si>
  <si>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</si>
  <si>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</si>
  <si>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</si>
  <si>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</si>
  <si>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</si>
  <si>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</si>
  <si>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</si>
  <si>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</si>
  <si>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</si>
  <si>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</si>
  <si>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</si>
  <si>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</si>
  <si>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</si>
  <si>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</si>
  <si>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</si>
  <si>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</si>
  <si>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</si>
  <si>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</si>
  <si>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</si>
  <si>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</si>
  <si>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</si>
  <si>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</si>
  <si>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</si>
  <si>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</si>
  <si>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</si>
  <si>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</si>
  <si>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</si>
  <si>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</si>
  <si>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</si>
  <si>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</si>
  <si>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</si>
  <si>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</si>
  <si>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</si>
  <si>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</si>
  <si>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</si>
  <si>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</si>
  <si>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</si>
  <si>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</si>
  <si>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</si>
  <si>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</si>
  <si>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</si>
  <si>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</si>
  <si>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</si>
  <si>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</si>
  <si>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</si>
  <si>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</si>
  <si>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</si>
  <si>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</si>
  <si>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</si>
  <si>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</si>
  <si>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</si>
  <si>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</si>
  <si>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</si>
  <si>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</si>
  <si>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</si>
  <si>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</si>
  <si>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</si>
  <si>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</si>
  <si>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</si>
  <si>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</si>
  <si>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</si>
  <si>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</si>
  <si>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</si>
  <si>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</si>
  <si>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</si>
  <si>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</si>
  <si>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</si>
  <si>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</si>
  <si>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</si>
  <si>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</si>
  <si>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</si>
  <si>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</si>
  <si>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</si>
  <si>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</si>
  <si>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</si>
  <si>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</si>
  <si>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</si>
  <si>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</si>
  <si>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</si>
  <si>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</si>
  <si>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</si>
  <si>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</si>
  <si>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</si>
  <si>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</si>
  <si>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</si>
  <si>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</si>
  <si>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</si>
  <si>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</si>
  <si>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</si>
  <si>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</si>
  <si>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</si>
  <si>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</si>
  <si>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</si>
  <si>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</si>
  <si>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</si>
  <si>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</si>
  <si>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</si>
  <si>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</si>
  <si>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</si>
  <si>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</si>
  <si>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</si>
  <si>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</si>
  <si>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</si>
  <si>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</si>
  <si>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</si>
  <si>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</si>
  <si>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</si>
  <si>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</si>
  <si>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</si>
  <si>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</si>
  <si>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</si>
  <si>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</si>
  <si>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</si>
  <si>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</si>
  <si>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</si>
  <si>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</si>
  <si>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</si>
  <si>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</si>
  <si>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</si>
  <si>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</si>
  <si>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</si>
  <si>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</si>
  <si>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</si>
  <si>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</si>
  <si>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</si>
  <si>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</si>
  <si>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</si>
  <si>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</si>
  <si>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</si>
  <si>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</si>
  <si>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</si>
  <si>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</si>
  <si>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</si>
  <si>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</si>
  <si>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</si>
  <si>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</si>
  <si>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</si>
  <si>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</si>
  <si>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</si>
  <si>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</si>
  <si>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</si>
  <si>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</si>
  <si>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</si>
  <si>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</si>
  <si>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</si>
  <si>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</si>
  <si>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</si>
  <si>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</si>
  <si>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</si>
  <si>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</si>
  <si>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</si>
  <si>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</si>
  <si>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</si>
  <si>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</si>
  <si>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</si>
  <si>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</si>
  <si>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</si>
  <si>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</si>
  <si>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</si>
  <si>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</si>
  <si>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</si>
  <si>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</si>
  <si>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</si>
  <si>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</si>
  <si>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</si>
  <si>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</si>
  <si>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</si>
  <si>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</si>
  <si>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</si>
  <si>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</si>
  <si>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</si>
  <si>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</si>
  <si>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</si>
  <si>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</si>
  <si>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</si>
  <si>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</si>
  <si>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</si>
  <si>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</si>
  <si>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</si>
  <si>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</si>
  <si>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</si>
  <si>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</si>
  <si>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</si>
  <si>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</si>
  <si>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</si>
  <si>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</si>
  <si>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</si>
  <si>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</si>
  <si>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</si>
  <si>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</si>
  <si>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</si>
  <si>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</si>
  <si>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</si>
  <si>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</si>
  <si>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</si>
  <si>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</si>
  <si>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</si>
  <si>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</si>
  <si>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</si>
  <si>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</si>
  <si>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</si>
  <si>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</si>
  <si>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</si>
  <si>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</si>
  <si>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</si>
  <si>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</si>
  <si>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</si>
  <si>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</si>
  <si>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</si>
  <si>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</si>
  <si>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</si>
  <si>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</si>
  <si>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</si>
  <si>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</si>
  <si>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</si>
  <si>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</si>
  <si>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</si>
  <si>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</si>
  <si>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</si>
  <si>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</si>
  <si>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</si>
  <si>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</si>
  <si>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</si>
  <si>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</si>
  <si>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</si>
  <si>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</si>
  <si>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</si>
  <si>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</si>
  <si>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</si>
  <si>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</si>
  <si>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</si>
  <si>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</si>
  <si>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</si>
  <si>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</si>
  <si>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</si>
  <si>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</si>
  <si>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</si>
  <si>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</si>
  <si>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</si>
  <si>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</si>
  <si>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</si>
  <si>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</si>
  <si>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</si>
  <si>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</si>
  <si>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</si>
  <si>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</si>
  <si>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</si>
  <si>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</si>
  <si>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</si>
  <si>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</si>
  <si>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</si>
  <si>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</si>
  <si>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</si>
  <si>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</si>
  <si>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</si>
  <si>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</si>
  <si>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</si>
  <si>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</si>
  <si>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</si>
  <si>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</si>
  <si>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</si>
  <si>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</si>
  <si>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</si>
  <si>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</si>
  <si>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</si>
  <si>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</si>
  <si>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</si>
  <si>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</si>
  <si>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</si>
  <si>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</si>
  <si>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</si>
  <si>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</si>
  <si>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</si>
  <si>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</si>
  <si>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</si>
  <si>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</si>
  <si>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</si>
  <si>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</si>
  <si>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</si>
  <si>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</si>
  <si>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</si>
  <si>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</si>
  <si>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</si>
  <si>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</si>
  <si>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</si>
  <si>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</si>
  <si>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</si>
  <si>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</si>
  <si>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</si>
  <si>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</si>
  <si>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</si>
  <si>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</si>
  <si>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</si>
  <si>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</si>
  <si>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</si>
  <si>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</si>
  <si>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</si>
  <si>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</si>
  <si>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</si>
  <si>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</si>
  <si>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</si>
  <si>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</si>
  <si>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</si>
  <si>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</si>
  <si>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</si>
  <si>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</si>
  <si>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</si>
  <si>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</si>
  <si>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</si>
  <si>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</si>
  <si>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</si>
  <si>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</si>
  <si>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</si>
  <si>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</si>
  <si>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</si>
  <si>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</si>
  <si>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</si>
  <si>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</si>
  <si>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</si>
  <si>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</si>
  <si>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</si>
  <si>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</si>
  <si>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</si>
  <si>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</si>
  <si>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</si>
  <si>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</si>
  <si>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</si>
  <si>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</si>
  <si>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</si>
  <si>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</si>
  <si>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</si>
  <si>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</si>
  <si>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</si>
  <si>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</si>
  <si>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</si>
  <si>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</si>
  <si>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</si>
  <si>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</si>
  <si>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</si>
  <si>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</si>
  <si>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</si>
  <si>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</si>
  <si>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</si>
  <si>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</si>
  <si>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</si>
  <si>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</si>
  <si>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</si>
  <si>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</si>
  <si>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</si>
  <si>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</si>
  <si>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</si>
  <si>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</si>
  <si>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</si>
  <si>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</si>
  <si>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</si>
  <si>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</si>
  <si>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</si>
  <si>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</si>
  <si>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</si>
  <si>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</si>
  <si>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</si>
  <si>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</si>
  <si>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</si>
  <si>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</si>
  <si>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</si>
  <si>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</si>
  <si>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</si>
  <si>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</si>
  <si>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</si>
  <si>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</si>
  <si>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</si>
  <si>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</si>
  <si>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</si>
  <si>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</si>
  <si>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</si>
  <si>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</si>
  <si>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</si>
  <si>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</si>
  <si>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</si>
  <si>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</si>
  <si>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</si>
  <si>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</si>
  <si>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</si>
  <si>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</si>
  <si>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</si>
  <si>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</si>
  <si>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</si>
  <si>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</si>
  <si>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</si>
  <si>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</si>
  <si>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</si>
  <si>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</si>
  <si>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</si>
  <si>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</si>
  <si>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</si>
  <si>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</si>
  <si>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</si>
  <si>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</si>
  <si>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</si>
  <si>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</si>
  <si>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</si>
  <si>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</si>
  <si>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</si>
  <si>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</si>
  <si>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</si>
  <si>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</si>
  <si>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</si>
  <si>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</si>
  <si>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</si>
  <si>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</si>
  <si>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</si>
  <si>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</si>
  <si>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</si>
  <si>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</si>
  <si>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</si>
  <si>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</si>
  <si>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</si>
  <si>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</si>
  <si>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</si>
  <si>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</si>
  <si>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</si>
  <si>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</si>
  <si>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</si>
  <si>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</si>
  <si>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</si>
  <si>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</si>
  <si>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</si>
  <si>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</si>
  <si>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</si>
  <si>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</si>
  <si>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</si>
  <si>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</si>
  <si>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</si>
  <si>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</si>
  <si>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</si>
  <si>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</si>
  <si>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</si>
  <si>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</si>
  <si>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</si>
  <si>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</si>
  <si>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</si>
  <si>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</si>
  <si>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</si>
  <si>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</si>
  <si>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</si>
  <si>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</si>
  <si>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</si>
  <si>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</si>
  <si>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</si>
  <si>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</si>
  <si>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</si>
  <si>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</si>
  <si>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</si>
  <si>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</si>
  <si>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</si>
  <si>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</si>
  <si>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</si>
  <si>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</si>
  <si>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</si>
  <si>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</si>
  <si>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</si>
  <si>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</si>
  <si>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</si>
  <si>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</si>
  <si>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</si>
  <si>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</si>
  <si>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</si>
  <si>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</si>
  <si>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</si>
  <si>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</si>
  <si>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</si>
  <si>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</si>
  <si>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</si>
  <si>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</si>
  <si>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</si>
  <si>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</si>
  <si>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</si>
  <si>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</si>
  <si>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</si>
  <si>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</si>
  <si>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</si>
  <si>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</si>
  <si>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</si>
  <si>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</si>
  <si>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</si>
  <si>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</si>
  <si>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</si>
  <si>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</si>
  <si>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</si>
  <si>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</si>
  <si>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</si>
  <si>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</si>
  <si>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</si>
  <si>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</si>
  <si>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</si>
  <si>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</si>
  <si>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</si>
  <si>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</si>
  <si>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</si>
  <si>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</si>
  <si>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</si>
  <si>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</si>
  <si>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</si>
  <si>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</si>
  <si>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</si>
  <si>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</si>
  <si>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</si>
  <si>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</si>
  <si>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</si>
  <si>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</si>
  <si>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</si>
  <si>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</si>
  <si>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</si>
  <si>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</si>
  <si>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</si>
  <si>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</si>
  <si>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</si>
  <si>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</si>
  <si>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</si>
  <si>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</si>
  <si>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</si>
  <si>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</si>
  <si>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</si>
  <si>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</si>
  <si>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</si>
  <si>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</si>
  <si>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</si>
  <si>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</si>
  <si>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</si>
  <si>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</si>
  <si>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</si>
  <si>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</si>
  <si>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</si>
  <si>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</si>
  <si>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</si>
  <si>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</si>
  <si>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</si>
  <si>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</si>
  <si>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</si>
  <si>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</si>
  <si>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</si>
  <si>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</si>
  <si>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</si>
  <si>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</si>
  <si>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</si>
  <si>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</si>
  <si>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</si>
  <si>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</si>
  <si>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</si>
  <si>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</si>
  <si>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</si>
  <si>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</si>
  <si>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</si>
  <si>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</si>
  <si>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</si>
  <si>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</si>
  <si>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</si>
  <si>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</si>
  <si>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</si>
  <si>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</si>
  <si>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</si>
  <si>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</si>
  <si>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</si>
  <si>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</si>
  <si>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</si>
  <si>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</si>
  <si>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</si>
  <si>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</si>
  <si>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</si>
  <si>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</si>
  <si>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</si>
  <si>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</si>
  <si>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</si>
  <si>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</si>
  <si>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</si>
  <si>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</si>
  <si>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</si>
  <si>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</si>
  <si>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</si>
  <si>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</si>
  <si>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</si>
  <si>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</si>
  <si>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</si>
  <si>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</si>
  <si>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</si>
  <si>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</si>
  <si>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</si>
  <si>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</si>
  <si>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</si>
  <si>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</si>
  <si>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</si>
  <si>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</si>
  <si>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</si>
  <si>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</si>
  <si>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</si>
  <si>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</si>
  <si>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</si>
  <si>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</si>
  <si>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</si>
  <si>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</si>
  <si>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</si>
  <si>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</si>
  <si>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</si>
  <si>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</si>
  <si>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</si>
  <si>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</si>
  <si>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</si>
  <si>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</si>
  <si>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</si>
  <si>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</si>
  <si>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</si>
  <si>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</si>
  <si>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</si>
  <si>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</si>
  <si>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</si>
  <si>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</si>
  <si>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</si>
  <si>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</si>
  <si>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</si>
  <si>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</si>
  <si>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</si>
  <si>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</si>
  <si>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</si>
  <si>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</si>
  <si>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</si>
  <si>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</si>
  <si>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</si>
  <si>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</si>
  <si>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</si>
  <si>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</si>
  <si>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</si>
  <si>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</si>
  <si>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</si>
  <si>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</si>
  <si>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</si>
  <si>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</si>
  <si>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</si>
  <si>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</si>
  <si>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</si>
  <si>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</si>
  <si>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</si>
  <si>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</si>
  <si>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</si>
  <si>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</si>
  <si>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</si>
  <si>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</si>
  <si>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</si>
  <si>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</si>
  <si>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</si>
  <si>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</si>
  <si>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</si>
  <si>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</si>
  <si>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</si>
  <si>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</si>
  <si>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</si>
  <si>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</si>
  <si>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</si>
  <si>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</si>
  <si>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</si>
  <si>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</si>
  <si>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</si>
  <si>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</si>
  <si>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</si>
  <si>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</si>
  <si>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</si>
  <si>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</si>
  <si>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</si>
  <si>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</si>
  <si>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</si>
  <si>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</si>
  <si>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</si>
  <si>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</si>
  <si>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</si>
  <si>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</si>
  <si>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</si>
  <si>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</si>
  <si>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</si>
  <si>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</si>
  <si>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</si>
  <si>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</si>
  <si>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</si>
  <si>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</si>
  <si>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</si>
  <si>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</si>
  <si>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</si>
  <si>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</si>
  <si>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</si>
  <si>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</si>
  <si>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</si>
  <si>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</si>
  <si>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</si>
  <si>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</si>
  <si>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</si>
  <si>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</si>
  <si>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</si>
  <si>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</si>
  <si>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</si>
  <si>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</si>
  <si>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</si>
  <si>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</si>
  <si>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</si>
  <si>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</si>
  <si>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</si>
  <si>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</si>
  <si>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</si>
  <si>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</si>
  <si>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</si>
  <si>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</si>
  <si>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</si>
  <si>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</si>
  <si>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</si>
  <si>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</si>
  <si>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</si>
  <si>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</si>
  <si>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</si>
  <si>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</si>
  <si>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</si>
  <si>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</si>
  <si>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</si>
  <si>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</si>
  <si>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</si>
  <si>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</si>
  <si>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</si>
  <si>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</si>
  <si>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</si>
  <si>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</si>
  <si>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</si>
  <si>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</si>
  <si>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</si>
  <si>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</si>
  <si>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</si>
  <si>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</si>
  <si>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</si>
  <si>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</si>
  <si>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</si>
  <si>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</si>
  <si>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</si>
  <si>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</si>
  <si>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</si>
  <si>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</si>
  <si>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</si>
  <si>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</si>
  <si>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</si>
  <si>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</si>
  <si>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</si>
  <si>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</si>
  <si>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</si>
  <si>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</si>
  <si>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</si>
  <si>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</si>
  <si>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</si>
  <si>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</si>
  <si>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</si>
  <si>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</si>
  <si>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</si>
  <si>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</si>
  <si>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</si>
  <si>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</si>
  <si>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</si>
  <si>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</si>
  <si>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</si>
  <si>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</si>
  <si>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</si>
  <si>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</si>
  <si>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</si>
  <si>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</si>
  <si>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</si>
  <si>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</si>
  <si>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</si>
  <si>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</si>
  <si>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</si>
  <si>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</si>
  <si>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</si>
  <si>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</si>
  <si>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</si>
  <si>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</si>
  <si>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</si>
  <si>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</si>
  <si>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</si>
  <si>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</si>
  <si>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</si>
  <si>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</si>
  <si>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</si>
  <si>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</si>
  <si>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</si>
  <si>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</si>
  <si>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</si>
  <si>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</si>
  <si>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</si>
  <si>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</si>
  <si>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</si>
  <si>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</si>
  <si>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</si>
  <si>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</si>
  <si>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</si>
  <si>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</si>
  <si>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</si>
  <si>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</si>
  <si>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</si>
  <si>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</si>
  <si>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</si>
  <si>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</si>
  <si>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</si>
  <si>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</si>
  <si>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</si>
  <si>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</si>
  <si>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</si>
  <si>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</si>
  <si>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</si>
  <si>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</si>
  <si>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</si>
  <si>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</si>
  <si>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</si>
  <si>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</si>
  <si>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</si>
  <si>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</si>
  <si>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</si>
  <si>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</si>
  <si>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</si>
  <si>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</si>
  <si>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</si>
  <si>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</si>
  <si>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</si>
  <si>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</si>
  <si>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</si>
  <si>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</si>
  <si>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</si>
  <si>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</si>
  <si>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</si>
  <si>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</si>
  <si>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</si>
  <si>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</si>
  <si>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</si>
  <si>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</si>
  <si>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</si>
  <si>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</si>
  <si>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</si>
  <si>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</si>
  <si>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</si>
  <si>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</si>
  <si>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</si>
  <si>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</si>
  <si>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</si>
  <si>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</si>
  <si>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</si>
  <si>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</si>
  <si>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</si>
  <si>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</si>
  <si>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</si>
  <si>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</si>
  <si>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</si>
  <si>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</si>
  <si>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</si>
  <si>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</si>
  <si>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</si>
  <si>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</si>
  <si>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</si>
  <si>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</si>
  <si>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</si>
  <si>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</si>
  <si>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</si>
  <si>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</si>
  <si>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</si>
  <si>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</si>
  <si>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</si>
  <si>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</si>
  <si>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</si>
  <si>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</si>
  <si>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</si>
  <si>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</si>
  <si>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</si>
  <si>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</si>
  <si>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</si>
  <si>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</si>
  <si>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</si>
  <si>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</si>
  <si>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</si>
  <si>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</si>
  <si>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</si>
  <si>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</si>
  <si>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</si>
  <si>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</si>
  <si>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</si>
  <si>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</si>
  <si>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</si>
  <si>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</si>
  <si>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</si>
  <si>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</si>
  <si>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</si>
  <si>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</si>
  <si>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</si>
  <si>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</si>
  <si>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</si>
  <si>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</si>
  <si>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</si>
  <si>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</si>
  <si>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</si>
  <si>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</si>
  <si>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</si>
  <si>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</si>
  <si>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</si>
  <si>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</si>
  <si>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</si>
  <si>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</si>
  <si>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</si>
  <si>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</si>
  <si>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</si>
  <si>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</si>
  <si>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</si>
  <si>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</si>
  <si>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</si>
  <si>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</si>
  <si>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</si>
  <si>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</si>
  <si>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</si>
  <si>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</si>
  <si>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</si>
  <si>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</si>
  <si>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</si>
  <si>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</si>
  <si>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</si>
  <si>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</si>
  <si>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</si>
  <si>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</si>
  <si>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</si>
  <si>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</si>
  <si>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</si>
  <si>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</si>
  <si>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</si>
  <si>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</si>
  <si>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</si>
  <si>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</si>
  <si>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</si>
  <si>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</si>
  <si>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</si>
  <si>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</si>
  <si>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</si>
  <si>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</si>
  <si>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</si>
  <si>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</si>
  <si>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</si>
  <si>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</si>
  <si>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</si>
  <si>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</si>
  <si>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</si>
  <si>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</si>
  <si>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</si>
  <si>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</si>
  <si>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</si>
  <si>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</si>
  <si>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</si>
  <si>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</si>
  <si>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</si>
  <si>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</si>
  <si>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</si>
  <si>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</si>
  <si>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</si>
  <si>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</si>
  <si>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</si>
  <si>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</si>
  <si>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</si>
  <si>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</si>
  <si>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</si>
  <si>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</si>
  <si>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</si>
  <si>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</si>
  <si>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</si>
  <si>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</si>
  <si>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</si>
  <si>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</si>
  <si>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</si>
  <si>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</si>
  <si>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</si>
  <si>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</si>
  <si>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</si>
  <si>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</si>
  <si>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</si>
  <si>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</si>
  <si>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</si>
  <si>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</si>
  <si>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</si>
  <si>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</si>
  <si>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</si>
  <si>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</si>
  <si>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</si>
  <si>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</si>
  <si>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</si>
  <si>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</si>
  <si>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</si>
  <si>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</si>
  <si>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</si>
  <si>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</si>
  <si>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</si>
  <si>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</si>
  <si>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</si>
  <si>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</si>
  <si>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</si>
  <si>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</si>
  <si>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</si>
  <si>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</si>
  <si>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</si>
  <si>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</si>
  <si>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</si>
  <si>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</si>
  <si>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</si>
  <si>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</si>
  <si>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</si>
  <si>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</si>
  <si>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</si>
  <si>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</si>
  <si>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</si>
  <si>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</si>
  <si>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</si>
  <si>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</si>
  <si>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</si>
  <si>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</si>
  <si>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</si>
  <si>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</si>
  <si>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</si>
  <si>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</si>
  <si>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</si>
  <si>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</si>
  <si>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</si>
  <si>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</si>
  <si>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</si>
  <si>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</si>
  <si>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</si>
  <si>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</si>
  <si>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</si>
  <si>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</si>
  <si>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</si>
  <si>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</si>
  <si>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</si>
  <si>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</si>
  <si>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</si>
  <si>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</si>
  <si>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</si>
  <si>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</si>
  <si>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</si>
  <si>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</si>
  <si>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</si>
  <si>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</si>
  <si>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</si>
  <si>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</si>
  <si>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</si>
  <si>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</si>
  <si>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</si>
  <si>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</si>
  <si>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</si>
  <si>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</si>
  <si>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</si>
  <si>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</si>
  <si>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</si>
  <si>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</si>
  <si>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</si>
  <si>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</si>
  <si>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</si>
  <si>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</si>
  <si>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</si>
  <si>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</si>
  <si>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</si>
  <si>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</si>
  <si>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</si>
  <si>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</si>
  <si>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</si>
  <si>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</si>
  <si>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</si>
  <si>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</si>
  <si>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</si>
  <si>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</si>
  <si>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</si>
  <si>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</si>
  <si>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</si>
  <si>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</si>
  <si>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</si>
  <si>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</si>
  <si>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</si>
  <si>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</si>
  <si>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</si>
  <si>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</si>
  <si>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</si>
  <si>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</si>
  <si>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</si>
  <si>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</si>
  <si>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</si>
  <si>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</si>
  <si>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</si>
  <si>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</si>
  <si>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</si>
  <si>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</si>
  <si>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</si>
  <si>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</si>
  <si>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</si>
  <si>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</si>
  <si>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</si>
  <si>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</si>
  <si>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</si>
  <si>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</si>
  <si>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</si>
  <si>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</si>
  <si>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</si>
  <si>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</si>
  <si>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</si>
  <si>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</si>
  <si>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</si>
  <si>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</si>
  <si>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</si>
  <si>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</si>
  <si>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</si>
  <si>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</si>
  <si>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</si>
  <si>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</si>
  <si>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</si>
  <si>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</si>
  <si>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</si>
  <si>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</si>
  <si>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</si>
  <si>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</si>
  <si>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</si>
  <si>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</si>
  <si>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</si>
  <si>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</si>
  <si>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</si>
  <si>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</si>
  <si>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</si>
  <si>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</si>
  <si>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</si>
  <si>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</si>
  <si>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</si>
  <si>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</si>
  <si>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</si>
  <si>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</si>
  <si>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</si>
  <si>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</si>
  <si>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</si>
  <si>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</si>
  <si>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</si>
  <si>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</si>
  <si>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</si>
  <si>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</si>
  <si>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</si>
  <si>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</si>
  <si>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</si>
  <si>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</si>
  <si>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</si>
  <si>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</si>
  <si>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</si>
  <si>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</si>
  <si>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</si>
  <si>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</si>
  <si>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</si>
  <si>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</si>
  <si>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</si>
  <si>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</si>
  <si>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</si>
  <si>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</si>
  <si>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</si>
  <si>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</si>
  <si>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</si>
  <si>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</si>
  <si>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</si>
  <si>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</si>
  <si>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</si>
  <si>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</si>
  <si>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</si>
  <si>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</si>
  <si>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</si>
  <si>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</si>
  <si>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</si>
  <si>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</si>
  <si>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</si>
  <si>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</si>
  <si>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</si>
  <si>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</si>
  <si>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</si>
  <si>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</si>
  <si>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</si>
  <si>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</si>
  <si>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</si>
  <si>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</si>
  <si>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</si>
  <si>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</si>
  <si>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</si>
  <si>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</si>
  <si>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</si>
  <si>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</si>
  <si>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</si>
  <si>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</si>
  <si>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</si>
  <si>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</si>
  <si>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</si>
  <si>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</si>
  <si>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</si>
  <si>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</si>
  <si>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</si>
  <si>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</si>
  <si>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</si>
  <si>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</si>
  <si>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</si>
  <si>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</si>
  <si>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</si>
  <si>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</si>
  <si>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</si>
  <si>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</si>
  <si>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</si>
  <si>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</si>
  <si>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</si>
  <si>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</si>
  <si>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</si>
  <si>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</si>
  <si>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</si>
  <si>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</si>
  <si>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</si>
  <si>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</si>
  <si>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</si>
  <si>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</si>
  <si>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</si>
  <si>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</si>
  <si>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</si>
  <si>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</si>
  <si>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</si>
  <si>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</si>
  <si>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</si>
  <si>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</si>
  <si>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</si>
  <si>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</si>
  <si>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</si>
  <si>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</si>
  <si>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</si>
  <si>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</si>
  <si>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</si>
  <si>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</si>
  <si>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</si>
  <si>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</si>
  <si>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</si>
  <si>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</si>
  <si>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</si>
  <si>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</si>
  <si>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</si>
  <si>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</si>
  <si>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</si>
  <si>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</si>
  <si>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</si>
  <si>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</si>
  <si>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</si>
  <si>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</si>
  <si>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</si>
  <si>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</si>
  <si>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</si>
  <si>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</si>
  <si>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</si>
  <si>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</si>
  <si>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</si>
  <si>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</si>
  <si>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</si>
  <si>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</si>
  <si>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</si>
  <si>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</si>
  <si>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</si>
  <si>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</si>
  <si>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</si>
  <si>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</si>
  <si>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</si>
  <si>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</si>
  <si>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</si>
  <si>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</si>
  <si>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</si>
  <si>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</si>
  <si>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</si>
  <si>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</si>
  <si>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</si>
  <si>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</si>
  <si>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</si>
  <si>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</si>
  <si>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</si>
  <si>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</si>
  <si>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</si>
  <si>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</si>
  <si>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</si>
  <si>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</si>
  <si>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</si>
  <si>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</si>
  <si>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</si>
  <si>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</si>
  <si>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</si>
  <si>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</si>
  <si>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</si>
  <si>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</si>
  <si>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</si>
  <si>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</si>
  <si>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</si>
  <si>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</si>
  <si>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</si>
  <si>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</si>
  <si>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</si>
  <si>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</si>
  <si>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</si>
  <si>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</si>
  <si>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</si>
  <si>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</si>
  <si>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</si>
  <si>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</si>
  <si>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</si>
  <si>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</si>
  <si>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</si>
  <si>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</si>
  <si>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</si>
  <si>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</si>
  <si>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</si>
  <si>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</si>
  <si>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</si>
  <si>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</si>
  <si>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</si>
  <si>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</si>
  <si>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</si>
  <si>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</si>
  <si>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</si>
  <si>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</si>
  <si>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</si>
  <si>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</si>
  <si>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</si>
  <si>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</si>
  <si>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</si>
  <si>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</si>
  <si>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</si>
  <si>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</si>
  <si>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</si>
  <si>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</si>
  <si>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</si>
  <si>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</si>
  <si>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</si>
  <si>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</si>
  <si>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</si>
  <si>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</si>
  <si>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</si>
  <si>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</si>
  <si>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</si>
  <si>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</si>
  <si>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</si>
  <si>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</si>
  <si>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</si>
  <si>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</si>
  <si>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</si>
  <si>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</si>
  <si>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</si>
  <si>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</si>
  <si>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</si>
  <si>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</si>
  <si>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</si>
  <si>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</si>
  <si>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</si>
  <si>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</si>
  <si>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</si>
  <si>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</si>
  <si>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</si>
  <si>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</si>
  <si>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</si>
  <si>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</si>
  <si>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</si>
  <si>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</si>
  <si>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</si>
  <si>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</si>
  <si>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</si>
  <si>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</si>
  <si>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</si>
  <si>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</si>
  <si>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</si>
  <si>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</si>
  <si>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</si>
  <si>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</si>
  <si>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</si>
  <si>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</si>
  <si>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</si>
  <si>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</si>
  <si>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</si>
  <si>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</si>
  <si>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</si>
  <si>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</si>
  <si>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</si>
  <si>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</si>
  <si>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</si>
  <si>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</si>
  <si>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</si>
  <si>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</si>
  <si>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</si>
  <si>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</si>
  <si>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</si>
  <si>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</si>
  <si>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</si>
  <si>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</si>
  <si>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</si>
  <si>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</si>
  <si>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</si>
  <si>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</si>
  <si>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</si>
  <si>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</si>
  <si>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</si>
  <si>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</si>
  <si>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</si>
  <si>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</si>
  <si>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</si>
  <si>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</si>
  <si>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</si>
  <si>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</si>
  <si>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</si>
  <si>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</si>
  <si>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</si>
  <si>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</si>
  <si>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</si>
  <si>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</si>
  <si>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</si>
  <si>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</si>
  <si>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</si>
  <si>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</si>
  <si>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</si>
  <si>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</si>
  <si>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</si>
  <si>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</si>
  <si>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</si>
  <si>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</si>
  <si>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</si>
  <si>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</si>
  <si>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</si>
  <si>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</si>
  <si>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</si>
  <si>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</si>
  <si>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</si>
  <si>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</si>
  <si>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</si>
  <si>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</si>
  <si>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</si>
  <si>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</si>
  <si>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</si>
  <si>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</si>
  <si>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</si>
  <si>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</si>
  <si>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</si>
  <si>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</si>
  <si>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</si>
  <si>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</si>
  <si>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</si>
  <si>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</si>
  <si>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</si>
  <si>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</si>
  <si>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</si>
  <si>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</si>
  <si>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</si>
  <si>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</si>
  <si>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</si>
  <si>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</si>
  <si>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</si>
  <si>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</si>
  <si>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</si>
  <si>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</si>
  <si>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</si>
  <si>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</si>
  <si>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</si>
  <si>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</si>
  <si>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</si>
  <si>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</si>
  <si>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</si>
  <si>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</si>
  <si>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</si>
  <si>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</si>
  <si>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</si>
  <si>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</si>
  <si>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</si>
  <si>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</si>
  <si>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</si>
  <si>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</si>
  <si>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</si>
  <si>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</si>
  <si>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</si>
  <si>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</si>
  <si>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</si>
  <si>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</si>
  <si>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</si>
  <si>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</si>
  <si>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</si>
  <si>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</si>
  <si>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</si>
  <si>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</si>
  <si>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</si>
  <si>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</si>
  <si>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</si>
  <si>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</si>
  <si>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</si>
  <si>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</si>
  <si>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</si>
  <si>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</si>
  <si>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</si>
  <si>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</si>
  <si>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</si>
  <si>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</si>
  <si>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</si>
  <si>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</si>
  <si>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</si>
  <si>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</si>
  <si>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</si>
  <si>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</si>
  <si>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</si>
  <si>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</si>
  <si>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</si>
  <si>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</si>
  <si>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</si>
  <si>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</si>
  <si>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</si>
  <si>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</si>
  <si>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</si>
  <si>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</si>
  <si>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</si>
  <si>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</si>
  <si>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</si>
  <si>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</si>
  <si>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</si>
  <si>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</si>
  <si>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</si>
  <si>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</si>
  <si>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</si>
  <si>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</si>
  <si>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</si>
  <si>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</si>
  <si>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</si>
  <si>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</si>
  <si>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</si>
  <si>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</si>
  <si>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</si>
  <si>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</si>
  <si>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</si>
  <si>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</si>
  <si>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</si>
  <si>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</si>
  <si>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</si>
  <si>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</si>
  <si>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</si>
  <si>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</si>
  <si>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</si>
  <si>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</si>
  <si>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</si>
  <si>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</si>
  <si>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</si>
  <si>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</si>
  <si>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</si>
  <si>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</si>
  <si>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</si>
  <si>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</si>
  <si>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</si>
  <si>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</si>
  <si>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</si>
  <si>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</si>
  <si>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</si>
  <si>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</si>
  <si>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</si>
  <si>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</si>
  <si>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</si>
  <si>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</si>
  <si>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</si>
  <si>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</si>
  <si>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</si>
  <si>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</si>
  <si>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</si>
  <si>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</si>
  <si>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</si>
  <si>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</si>
  <si>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</si>
  <si>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</si>
  <si>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</si>
  <si>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</si>
  <si>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</si>
  <si>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</si>
  <si>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</si>
  <si>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</si>
  <si>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</si>
  <si>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</si>
  <si>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</si>
  <si>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</si>
  <si>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</si>
  <si>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</si>
  <si>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</si>
  <si>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</si>
  <si>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</si>
  <si>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</si>
  <si>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</si>
  <si>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</si>
  <si>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</si>
  <si>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</si>
  <si>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</si>
  <si>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</si>
  <si>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</si>
  <si>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</si>
  <si>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</si>
  <si>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</si>
  <si>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</si>
  <si>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</si>
  <si>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</si>
  <si>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</si>
  <si>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</si>
  <si>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</si>
  <si>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</si>
  <si>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</si>
  <si>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</si>
  <si>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</si>
  <si>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</si>
  <si>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</si>
  <si>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</si>
  <si>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</si>
  <si>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</si>
  <si>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</si>
  <si>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</si>
  <si>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</si>
  <si>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</si>
  <si>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</si>
  <si>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</si>
  <si>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</si>
  <si>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</si>
  <si>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</si>
  <si>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</si>
  <si>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</si>
  <si>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</si>
  <si>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</si>
  <si>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</si>
  <si>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</si>
  <si>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</si>
  <si>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</si>
  <si>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</si>
  <si>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</si>
  <si>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</si>
  <si>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</si>
  <si>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</si>
  <si>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</si>
  <si>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</si>
  <si>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</si>
  <si>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</si>
  <si>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</si>
  <si>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</si>
  <si>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</si>
  <si>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</si>
  <si>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</si>
  <si>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</si>
  <si>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</si>
  <si>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</si>
  <si>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</si>
  <si>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</si>
  <si>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</si>
  <si>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</si>
  <si>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</si>
  <si>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</si>
  <si>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</si>
  <si>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</si>
  <si>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</si>
  <si>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</si>
  <si>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</si>
  <si>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</si>
  <si>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</si>
  <si>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</si>
  <si>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</si>
  <si>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</si>
  <si>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</si>
  <si>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</si>
  <si>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</si>
  <si>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</si>
  <si>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</si>
  <si>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</si>
  <si>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</si>
  <si>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</si>
  <si>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</si>
  <si>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</si>
  <si>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</si>
  <si>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</si>
  <si>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</si>
  <si>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</si>
  <si>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</si>
  <si>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</si>
  <si>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</si>
  <si>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</si>
  <si>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</si>
  <si>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</si>
  <si>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</si>
  <si>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</si>
  <si>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</si>
  <si>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</si>
  <si>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</si>
  <si>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</si>
  <si>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</si>
  <si>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</si>
  <si>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</si>
  <si>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</si>
  <si>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</si>
  <si>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</si>
  <si>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</si>
  <si>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</si>
  <si>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</si>
  <si>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</si>
  <si>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</si>
  <si>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</si>
  <si>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</si>
  <si>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</si>
  <si>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</si>
  <si>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</si>
  <si>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</si>
  <si>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</si>
  <si>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</si>
  <si>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</si>
  <si>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</si>
  <si>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</si>
  <si>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</si>
  <si>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</si>
  <si>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</si>
  <si>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</si>
  <si>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</si>
  <si>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</si>
  <si>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</si>
  <si>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</si>
  <si>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</si>
  <si>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</si>
  <si>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</si>
  <si>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</si>
  <si>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</si>
  <si>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</si>
  <si>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</si>
  <si>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</si>
  <si>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</si>
  <si>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</si>
  <si>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</si>
  <si>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</si>
  <si>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</si>
  <si>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</si>
  <si>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</si>
  <si>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</si>
  <si>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</si>
  <si>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</si>
  <si>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</si>
  <si>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</si>
  <si>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</si>
  <si>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</si>
  <si>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</si>
  <si>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</si>
  <si>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</si>
  <si>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</si>
  <si>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</si>
  <si>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</si>
  <si>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</si>
  <si>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</si>
  <si>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</si>
  <si>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</si>
  <si>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</si>
  <si>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</si>
  <si>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</si>
  <si>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</si>
  <si>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</si>
  <si>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</si>
  <si>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</si>
  <si>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</si>
  <si>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</si>
  <si>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</si>
  <si>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</si>
  <si>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</si>
  <si>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</si>
  <si>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</si>
  <si>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</si>
  <si>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</si>
  <si>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</si>
  <si>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</si>
  <si>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</si>
  <si>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</si>
  <si>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</si>
  <si>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</si>
  <si>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</si>
  <si>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</si>
  <si>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</si>
  <si>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</si>
  <si>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</si>
  <si>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</si>
  <si>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</si>
  <si>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</si>
  <si>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</si>
  <si>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</si>
  <si>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</si>
  <si>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</si>
  <si>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</si>
  <si>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</si>
  <si>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</si>
  <si>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</si>
  <si>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</si>
  <si>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</si>
  <si>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</si>
  <si>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</si>
  <si>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</si>
  <si>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</si>
  <si>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</si>
  <si>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</si>
  <si>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</si>
  <si>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</si>
  <si>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</si>
  <si>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</si>
  <si>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</si>
  <si>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</si>
  <si>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</si>
  <si>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</si>
  <si>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</si>
  <si>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</si>
  <si>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</si>
  <si>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</si>
  <si>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</si>
  <si>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</si>
  <si>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</si>
  <si>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</si>
  <si>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</si>
  <si>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</si>
  <si>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</si>
  <si>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</si>
  <si>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</si>
  <si>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</si>
  <si>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</si>
  <si>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</si>
  <si>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</si>
  <si>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</si>
  <si>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</si>
  <si>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</si>
  <si>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</si>
  <si>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</si>
  <si>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</si>
  <si>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</si>
  <si>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</si>
  <si>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</si>
  <si>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</si>
  <si>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</si>
  <si>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</si>
  <si>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</si>
  <si>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</si>
  <si>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</si>
  <si>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</si>
  <si>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</si>
  <si>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</si>
  <si>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</si>
  <si>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</si>
  <si>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</si>
  <si>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</si>
  <si>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</si>
  <si>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</si>
  <si>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</si>
  <si>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</si>
  <si>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</si>
  <si>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</si>
  <si>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</si>
  <si>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</si>
  <si>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</si>
  <si>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</si>
  <si>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</si>
  <si>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</si>
  <si>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</si>
  <si>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</si>
  <si>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</si>
  <si>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</si>
  <si>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</si>
  <si>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</si>
  <si>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</si>
  <si>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</si>
  <si>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</si>
  <si>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</si>
  <si>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</si>
  <si>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</si>
  <si>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</si>
  <si>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</si>
  <si>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</si>
  <si>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</si>
  <si>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</si>
  <si>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</si>
  <si>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</si>
  <si>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</si>
  <si>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</si>
  <si>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</si>
  <si>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</si>
  <si>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</si>
  <si>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</si>
  <si>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</si>
  <si>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</si>
  <si>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</si>
  <si>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</si>
  <si>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</si>
  <si>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</si>
  <si>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</si>
  <si>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</si>
  <si>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</si>
  <si>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</si>
  <si>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</si>
  <si>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</si>
  <si>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</si>
  <si>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</si>
  <si>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</si>
  <si>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</si>
  <si>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</si>
  <si>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</si>
  <si>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</si>
  <si>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</si>
  <si>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</si>
  <si>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</si>
  <si>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</si>
  <si>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</si>
  <si>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</si>
  <si>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</si>
  <si>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</si>
  <si>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</si>
  <si>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</si>
  <si>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</si>
  <si>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</si>
  <si>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</si>
  <si>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</si>
  <si>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</si>
  <si>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</si>
  <si>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</si>
  <si>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</si>
  <si>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</si>
  <si>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</si>
  <si>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</si>
  <si>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</si>
  <si>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</si>
  <si>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</si>
  <si>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</si>
  <si>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</si>
  <si>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</si>
  <si>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</si>
  <si>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</si>
  <si>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</si>
  <si>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</si>
  <si>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</si>
  <si>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</si>
  <si>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</si>
  <si>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</si>
  <si>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</si>
  <si>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</si>
  <si>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</si>
  <si>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</si>
  <si>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</si>
  <si>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</si>
  <si>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</si>
  <si>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</si>
  <si>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</si>
  <si>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</si>
  <si>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</si>
  <si>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</si>
  <si>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</si>
  <si>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</si>
  <si>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</si>
  <si>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</si>
  <si>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</si>
  <si>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</si>
  <si>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</si>
  <si>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</si>
  <si>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</si>
  <si>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</si>
  <si>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</si>
  <si>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</si>
  <si>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</si>
  <si>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</si>
  <si>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</si>
  <si>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</si>
  <si>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</si>
  <si>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</si>
  <si>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</si>
  <si>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</si>
  <si>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</si>
  <si>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</si>
  <si>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</si>
  <si>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</si>
  <si>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</si>
  <si>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</si>
  <si>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</si>
  <si>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</si>
  <si>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</si>
  <si>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</si>
  <si>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</si>
  <si>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</si>
  <si>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</si>
  <si>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</si>
  <si>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</si>
  <si>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</si>
  <si>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</si>
  <si>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</si>
  <si>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</si>
  <si>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</si>
  <si>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</si>
  <si>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</si>
  <si>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</si>
  <si>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</si>
  <si>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</si>
  <si>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</si>
  <si>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</si>
  <si>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</si>
  <si>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</si>
  <si>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</si>
  <si>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</si>
  <si>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</si>
  <si>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</si>
  <si>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</si>
  <si>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</si>
  <si>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</si>
  <si>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</si>
  <si>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</si>
  <si>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</si>
  <si>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</si>
  <si>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</si>
  <si>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</si>
  <si>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</si>
  <si>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</si>
  <si>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</si>
  <si>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</si>
  <si>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</si>
  <si>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</si>
  <si>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</si>
  <si>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</si>
  <si>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</si>
  <si>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</si>
  <si>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</si>
  <si>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</si>
  <si>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</si>
  <si>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</si>
  <si>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</si>
  <si>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</si>
  <si>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</si>
  <si>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</si>
  <si>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</si>
  <si>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</si>
  <si>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</si>
  <si>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</si>
  <si>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</si>
  <si>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</si>
  <si>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</si>
  <si>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</si>
  <si>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</si>
  <si>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</si>
  <si>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</si>
  <si>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</si>
  <si>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</si>
  <si>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</si>
  <si>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</si>
  <si>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</si>
  <si>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</si>
  <si>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</si>
  <si>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</si>
  <si>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</si>
  <si>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</si>
  <si>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</si>
  <si>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</si>
  <si>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</si>
  <si>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</si>
  <si>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</si>
  <si>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</si>
  <si>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</si>
  <si>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</si>
  <si>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</si>
  <si>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</si>
  <si>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</si>
  <si>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</si>
  <si>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</si>
  <si>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</si>
  <si>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</si>
  <si>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</si>
  <si>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</si>
  <si>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</si>
  <si>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</si>
  <si>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</si>
  <si>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</si>
  <si>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</si>
  <si>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</si>
  <si>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</si>
  <si>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</si>
  <si>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</si>
  <si>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</si>
  <si>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</si>
  <si>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</si>
  <si>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</si>
  <si>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</si>
  <si>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</si>
  <si>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</si>
  <si>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</si>
  <si>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</si>
  <si>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</si>
  <si>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</si>
  <si>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</si>
  <si>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</si>
  <si>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</si>
  <si>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</si>
  <si>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</si>
  <si>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</si>
  <si>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</si>
  <si>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</si>
  <si>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</si>
  <si>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</si>
  <si>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</si>
  <si>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</si>
  <si>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</si>
  <si>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</si>
  <si>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</si>
  <si>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</si>
  <si>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</si>
  <si>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</si>
  <si>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</si>
  <si>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</si>
  <si>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</si>
  <si>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</si>
  <si>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</si>
  <si>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</si>
  <si>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</si>
  <si>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</si>
  <si>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</si>
  <si>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</si>
  <si>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</si>
  <si>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</si>
  <si>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</si>
  <si>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</si>
  <si>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</si>
  <si>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</si>
  <si>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</si>
  <si>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</si>
  <si>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</si>
  <si>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</si>
  <si>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</si>
  <si>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</si>
  <si>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</si>
  <si>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</si>
  <si>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</si>
  <si>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</si>
  <si>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</si>
  <si>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</si>
  <si>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</si>
  <si>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</si>
  <si>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</si>
  <si>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</si>
  <si>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</si>
  <si>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</si>
  <si>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</si>
  <si>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</si>
  <si>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</si>
  <si>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</si>
  <si>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</si>
  <si>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</si>
  <si>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</si>
  <si>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</si>
  <si>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</si>
  <si>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</si>
  <si>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</si>
  <si>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</si>
  <si>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</si>
  <si>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</si>
  <si>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</si>
  <si>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</si>
  <si>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</si>
  <si>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</si>
  <si>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</si>
  <si>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</si>
  <si>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</si>
  <si>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</si>
  <si>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</si>
  <si>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</si>
  <si>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</si>
  <si>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</si>
  <si>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</si>
  <si>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</si>
  <si>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</si>
  <si>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</si>
  <si>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</si>
  <si>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</si>
  <si>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</si>
  <si>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</si>
  <si>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</si>
  <si>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</si>
  <si>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</si>
  <si>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</si>
  <si>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</si>
  <si>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</si>
  <si>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</si>
  <si>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</si>
  <si>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</si>
  <si>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</si>
  <si>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</si>
  <si>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</si>
  <si>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</si>
  <si>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</si>
  <si>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</si>
  <si>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</si>
  <si>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</si>
  <si>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</si>
  <si>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</si>
  <si>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</si>
  <si>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</si>
  <si>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</si>
  <si>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</si>
  <si>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</si>
  <si>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</si>
  <si>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</si>
  <si>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</si>
  <si>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</si>
  <si>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</si>
  <si>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</si>
  <si>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</si>
  <si>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</si>
  <si>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</si>
  <si>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</si>
  <si>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</si>
  <si>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</si>
  <si>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</si>
  <si>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</si>
  <si>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</si>
  <si>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</si>
  <si>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</si>
  <si>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</si>
  <si>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</si>
  <si>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</si>
  <si>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</si>
  <si>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</si>
  <si>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</si>
  <si>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</si>
  <si>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</si>
  <si>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</si>
  <si>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</si>
  <si>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</si>
  <si>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</si>
  <si>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</si>
  <si>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</si>
  <si>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</si>
  <si>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</si>
  <si>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</si>
  <si>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</si>
  <si>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</si>
  <si>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</si>
  <si>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</si>
  <si>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</si>
  <si>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</si>
  <si>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</si>
  <si>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</si>
  <si>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</si>
  <si>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</si>
  <si>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</si>
  <si>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</si>
  <si>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</si>
  <si>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</si>
  <si>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</si>
  <si>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</si>
  <si>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</si>
  <si>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</si>
  <si>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</si>
  <si>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</si>
  <si>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</si>
  <si>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</si>
  <si>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</si>
  <si>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</si>
  <si>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</si>
  <si>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</si>
  <si>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</si>
  <si>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</si>
  <si>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</si>
  <si>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</si>
  <si>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</si>
  <si>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</si>
  <si>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</si>
  <si>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</si>
  <si>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</si>
  <si>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</si>
  <si>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</si>
  <si>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</si>
  <si>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</si>
  <si>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</si>
  <si>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</si>
  <si>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</si>
  <si>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</si>
  <si>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</si>
  <si>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</si>
  <si>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</si>
  <si>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</si>
  <si>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</si>
  <si>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</si>
  <si>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</si>
  <si>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</si>
  <si>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</si>
  <si>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</si>
  <si>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</si>
  <si>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</si>
  <si>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</si>
  <si>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</si>
  <si>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</si>
  <si>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</si>
  <si>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</si>
  <si>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</si>
  <si>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</si>
  <si>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</si>
  <si>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</si>
  <si>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</si>
  <si>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</si>
  <si>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</si>
  <si>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</si>
  <si>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</si>
  <si>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</si>
  <si>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</si>
  <si>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</si>
  <si>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</si>
  <si>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</si>
  <si>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</si>
  <si>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</si>
  <si>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</si>
  <si>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</si>
  <si>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</si>
  <si>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</si>
  <si>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</si>
  <si>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</si>
  <si>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</si>
  <si>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</si>
  <si>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</si>
  <si>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</si>
  <si>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</si>
  <si>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</si>
  <si>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</si>
  <si>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</si>
  <si>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</si>
  <si>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</si>
  <si>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</si>
  <si>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</si>
  <si>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</si>
  <si>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</si>
  <si>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</si>
  <si>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</si>
  <si>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</si>
  <si>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</si>
  <si>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</si>
  <si>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</si>
  <si>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</si>
  <si>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</si>
  <si>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</si>
  <si>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</si>
  <si>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</si>
  <si>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</si>
  <si>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</si>
  <si>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</si>
  <si>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</si>
  <si>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</si>
  <si>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</si>
  <si>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</si>
  <si>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</si>
  <si>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</si>
  <si>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</si>
  <si>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</si>
  <si>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</si>
  <si>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</si>
  <si>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</si>
  <si>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</si>
  <si>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</si>
  <si>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</si>
  <si>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</si>
  <si>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</si>
  <si>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</si>
  <si>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</si>
  <si>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</si>
  <si>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</si>
  <si>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</si>
  <si>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</si>
  <si>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</si>
  <si>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</si>
  <si>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</si>
  <si>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</si>
  <si>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</si>
  <si>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</si>
  <si>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</si>
  <si>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</si>
  <si>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</si>
  <si>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</si>
  <si>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</si>
  <si>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</si>
  <si>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</si>
  <si>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</si>
  <si>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</si>
  <si>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</si>
  <si>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</si>
  <si>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</si>
  <si>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</si>
  <si>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</si>
  <si>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</si>
  <si>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</si>
  <si>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</si>
  <si>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</si>
  <si>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</si>
  <si>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</si>
  <si>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</si>
  <si>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</si>
  <si>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</si>
  <si>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</si>
  <si>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</si>
  <si>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</si>
  <si>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</si>
  <si>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</si>
  <si>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</si>
  <si>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</si>
  <si>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</si>
  <si>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</si>
  <si>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</si>
  <si>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</si>
  <si>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</si>
  <si>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</si>
  <si>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</si>
  <si>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</si>
  <si>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</si>
  <si>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</si>
  <si>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</si>
  <si>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</si>
  <si>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</si>
  <si>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</si>
  <si>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</si>
  <si>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</si>
  <si>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</si>
  <si>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</si>
  <si>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</si>
  <si>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</si>
  <si>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</si>
  <si>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</si>
  <si>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</si>
  <si>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</si>
  <si>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</si>
  <si>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</si>
  <si>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</si>
  <si>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</si>
  <si>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</si>
  <si>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</si>
  <si>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</si>
  <si>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</si>
  <si>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</si>
  <si>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</si>
  <si>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</si>
  <si>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</si>
  <si>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</si>
  <si>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</si>
  <si>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</si>
  <si>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</si>
  <si>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</si>
  <si>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</si>
  <si>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</si>
  <si>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</si>
  <si>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</si>
  <si>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</si>
  <si>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</si>
  <si>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</si>
  <si>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</si>
  <si>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</si>
  <si>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</si>
  <si>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</si>
  <si>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</si>
  <si>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</si>
  <si>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</si>
  <si>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</si>
  <si>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</si>
  <si>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</si>
  <si>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</si>
  <si>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</si>
  <si>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</si>
  <si>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</si>
  <si>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</si>
  <si>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</si>
  <si>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</si>
  <si>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</si>
  <si>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</si>
  <si>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</si>
  <si>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</si>
  <si>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</si>
  <si>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</si>
  <si>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</si>
  <si>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</si>
  <si>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</si>
  <si>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</si>
  <si>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</si>
  <si>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</si>
  <si>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</si>
  <si>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</si>
  <si>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</si>
  <si>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</si>
  <si>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</si>
  <si>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</si>
  <si>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</si>
  <si>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</si>
  <si>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</si>
  <si>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</si>
  <si>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</si>
  <si>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</si>
  <si>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</si>
  <si>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</si>
  <si>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</si>
  <si>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</si>
  <si>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</si>
  <si>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</si>
  <si>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</si>
  <si>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</si>
  <si>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</si>
  <si>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</si>
  <si>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</si>
  <si>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</si>
  <si>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</si>
  <si>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</si>
  <si>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</si>
  <si>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</si>
  <si>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</si>
  <si>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</si>
  <si>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</si>
  <si>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</si>
  <si>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</si>
  <si>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</si>
  <si>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</si>
  <si>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</si>
  <si>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</si>
  <si>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</si>
  <si>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</si>
  <si>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</si>
  <si>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</si>
  <si>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</si>
  <si>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</si>
  <si>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</si>
  <si>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</si>
  <si>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</si>
  <si>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</si>
  <si>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</si>
  <si>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</si>
  <si>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</si>
  <si>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</si>
  <si>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</si>
  <si>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</si>
  <si>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</si>
  <si>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</si>
  <si>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</si>
  <si>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</si>
  <si>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</si>
  <si>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</si>
  <si>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</si>
  <si>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</si>
  <si>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</si>
  <si>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</si>
  <si>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</si>
  <si>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</si>
  <si>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</si>
  <si>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</si>
  <si>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</si>
  <si>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</si>
  <si>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</si>
  <si>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</si>
  <si>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</si>
  <si>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</si>
  <si>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</si>
  <si>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</si>
  <si>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</si>
  <si>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</si>
  <si>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</si>
  <si>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</si>
  <si>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</si>
  <si>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</si>
  <si>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</si>
  <si>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</si>
  <si>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</si>
  <si>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</si>
  <si>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</si>
  <si>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</si>
  <si>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</si>
  <si>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</si>
  <si>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</si>
  <si>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</si>
  <si>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</si>
  <si>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</si>
  <si>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</si>
  <si>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</si>
  <si>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</si>
  <si>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</si>
  <si>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</si>
  <si>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</si>
  <si>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</si>
  <si>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</si>
  <si>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</si>
  <si>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</si>
  <si>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</si>
  <si>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</si>
  <si>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</si>
  <si>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</si>
  <si>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</si>
  <si>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</si>
  <si>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</si>
  <si>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</si>
  <si>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</si>
  <si>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</si>
  <si>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</si>
  <si>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</si>
  <si>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</si>
  <si>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</si>
  <si>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</si>
  <si>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</si>
  <si>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</si>
  <si>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</si>
  <si>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</si>
  <si>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</si>
  <si>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</si>
  <si>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</si>
  <si>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</si>
  <si>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</si>
  <si>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</si>
  <si>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</si>
  <si>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</si>
  <si>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</si>
  <si>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</si>
  <si>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</si>
  <si>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</si>
  <si>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</si>
  <si>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</si>
  <si>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</si>
  <si>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</si>
  <si>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</si>
  <si>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</si>
  <si>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</si>
  <si>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</si>
  <si>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</si>
  <si>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</si>
  <si>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</si>
  <si>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</si>
  <si>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</si>
  <si>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</si>
  <si>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</si>
  <si>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</si>
  <si>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</si>
  <si>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</si>
  <si>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</si>
  <si>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</si>
  <si>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</si>
  <si>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</si>
  <si>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</si>
  <si>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</si>
  <si>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</si>
  <si>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</si>
  <si>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</si>
  <si>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</si>
  <si>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</si>
  <si>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</si>
  <si>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</si>
  <si>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</si>
  <si>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</si>
  <si>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</si>
  <si>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</si>
  <si>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</si>
  <si>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</si>
  <si>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</si>
  <si>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</si>
  <si>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</si>
  <si>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</si>
  <si>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</si>
  <si>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</si>
  <si>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</si>
  <si>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</si>
  <si>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</si>
  <si>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</si>
  <si>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</si>
  <si>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</si>
  <si>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</si>
  <si>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</si>
  <si>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</si>
  <si>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</si>
  <si>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</si>
  <si>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</si>
  <si>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</si>
  <si>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</si>
  <si>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</si>
  <si>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</si>
  <si>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</si>
  <si>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</si>
  <si>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</si>
  <si>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</si>
  <si>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</si>
  <si>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</si>
  <si>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</si>
  <si>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</si>
  <si>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</si>
  <si>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</si>
  <si>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</si>
  <si>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</si>
  <si>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</si>
  <si>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</si>
  <si>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</si>
  <si>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</si>
  <si>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</si>
  <si>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</si>
  <si>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</si>
  <si>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</si>
  <si>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</si>
  <si>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</si>
  <si>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</si>
  <si>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</si>
  <si>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</si>
  <si>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</si>
  <si>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</si>
  <si>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</si>
  <si>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</si>
  <si>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</si>
  <si>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</si>
  <si>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</si>
  <si>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</si>
  <si>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</si>
  <si>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</si>
  <si>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</si>
  <si>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</si>
  <si>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</si>
  <si>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</si>
  <si>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</si>
  <si>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</si>
  <si>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</si>
  <si>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</si>
  <si>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</si>
  <si>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</si>
  <si>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</si>
  <si>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</si>
  <si>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</si>
  <si>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</si>
  <si>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</si>
  <si>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</si>
  <si>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</si>
  <si>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</si>
  <si>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</si>
  <si>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</si>
  <si>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</si>
  <si>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</si>
  <si>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</si>
  <si>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</si>
  <si>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</si>
  <si>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</si>
  <si>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</si>
  <si>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</si>
  <si>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</si>
  <si>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</si>
  <si>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</si>
  <si>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</si>
  <si>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</si>
  <si>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</si>
  <si>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</si>
  <si>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</si>
  <si>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</si>
  <si>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</si>
  <si>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</si>
  <si>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</si>
  <si>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</si>
  <si>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</si>
  <si>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</si>
  <si>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</si>
  <si>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</si>
  <si>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</si>
  <si>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</si>
  <si>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</si>
  <si>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</si>
  <si>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</si>
  <si>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</si>
  <si>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</si>
  <si>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</si>
  <si>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</si>
  <si>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</si>
  <si>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</si>
  <si>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</si>
  <si>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</si>
  <si>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</si>
  <si>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</si>
  <si>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</si>
  <si>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</si>
  <si>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</si>
  <si>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</si>
  <si>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</si>
  <si>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</si>
  <si>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</si>
  <si>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</si>
  <si>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</si>
  <si>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</si>
  <si>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</si>
  <si>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</si>
  <si>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</si>
  <si>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</si>
  <si>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</si>
  <si>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</si>
  <si>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</si>
  <si>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</si>
  <si>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</si>
  <si>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</si>
  <si>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</si>
  <si>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</si>
  <si>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</si>
  <si>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</si>
  <si>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</si>
  <si>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</si>
  <si>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</si>
  <si>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</si>
  <si>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</si>
  <si>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</si>
  <si>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</si>
  <si>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</si>
  <si>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</si>
  <si>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</si>
  <si>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</si>
  <si>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</si>
  <si>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</si>
  <si>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</si>
  <si>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</si>
  <si>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</si>
  <si>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</si>
  <si>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</si>
  <si>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</si>
  <si>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</si>
  <si>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</si>
  <si>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</si>
  <si>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</si>
  <si>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</si>
  <si>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</si>
  <si>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</si>
  <si>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</si>
  <si>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</si>
  <si>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</si>
  <si>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</si>
  <si>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</si>
  <si>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</si>
  <si>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</si>
  <si>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</si>
  <si>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</si>
  <si>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</si>
  <si>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</si>
  <si>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</si>
  <si>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</si>
  <si>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</si>
  <si>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</si>
  <si>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</si>
  <si>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</si>
  <si>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</si>
  <si>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</si>
  <si>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</si>
  <si>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</si>
  <si>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</si>
  <si>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</si>
  <si>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</si>
  <si>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</si>
  <si>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</si>
  <si>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</si>
  <si>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</si>
  <si>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</si>
  <si>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</si>
  <si>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</si>
  <si>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</si>
  <si>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</si>
  <si>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</si>
  <si>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</si>
  <si>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</si>
  <si>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</si>
  <si>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</si>
  <si>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</si>
  <si>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</si>
  <si>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</si>
  <si>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</si>
  <si>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</si>
  <si>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</si>
  <si>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</si>
  <si>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</si>
  <si>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</si>
  <si>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</si>
  <si>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</si>
  <si>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</si>
  <si>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</si>
  <si>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</si>
  <si>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</si>
  <si>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</si>
  <si>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</si>
  <si>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</si>
  <si>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</si>
  <si>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</si>
  <si>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</si>
  <si>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</si>
  <si>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</si>
  <si>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</si>
  <si>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</si>
  <si>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</si>
  <si>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</si>
  <si>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</si>
  <si>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</si>
  <si>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</si>
  <si>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</si>
  <si>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</si>
  <si>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</si>
  <si>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</si>
  <si>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</si>
  <si>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</si>
  <si>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</si>
  <si>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</si>
  <si>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</si>
  <si>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</si>
  <si>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</si>
  <si>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</si>
  <si>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</si>
  <si>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</si>
  <si>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</si>
  <si>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</si>
  <si>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</si>
  <si>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</si>
  <si>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</si>
  <si>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</si>
  <si>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</si>
  <si>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</si>
  <si>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</si>
  <si>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</si>
  <si>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</si>
  <si>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</si>
  <si>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</si>
  <si>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</si>
  <si>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</si>
  <si>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</si>
  <si>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</si>
  <si>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</si>
  <si>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</si>
  <si>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</si>
  <si>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</si>
  <si>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</si>
  <si>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</si>
  <si>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</si>
  <si>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</si>
  <si>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</si>
  <si>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</si>
  <si>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</si>
  <si>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</si>
  <si>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</si>
  <si>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</si>
  <si>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</si>
  <si>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</si>
  <si>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</si>
  <si>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</si>
  <si>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</si>
  <si>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</si>
  <si>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</si>
  <si>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</si>
  <si>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</si>
  <si>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</si>
  <si>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</si>
  <si>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</si>
  <si>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</si>
  <si>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</si>
  <si>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</si>
  <si>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</si>
  <si>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</si>
  <si>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</si>
  <si>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</si>
  <si>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</si>
  <si>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</si>
  <si>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</si>
  <si>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</si>
  <si>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</si>
  <si>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</si>
  <si>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</si>
  <si>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</si>
  <si>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</si>
  <si>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</si>
  <si>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</si>
  <si>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</si>
  <si>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</si>
  <si>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</si>
  <si>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</si>
  <si>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</si>
  <si>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</si>
  <si>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</si>
  <si>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</si>
  <si>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</si>
  <si>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</si>
  <si>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</si>
  <si>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</si>
  <si>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</si>
  <si>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</si>
  <si>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</si>
  <si>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</si>
  <si>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</si>
  <si>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</si>
  <si>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</si>
  <si>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</si>
  <si>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</si>
  <si>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</si>
  <si>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</si>
  <si>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</si>
  <si>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</si>
  <si>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</si>
  <si>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</si>
  <si>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</si>
  <si>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</si>
  <si>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</si>
  <si>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</si>
  <si>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</si>
  <si>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</si>
  <si>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</si>
  <si>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</si>
  <si>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</si>
  <si>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</si>
  <si>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</si>
  <si>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</si>
  <si>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</si>
  <si>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</si>
  <si>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</si>
  <si>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</si>
  <si>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</si>
  <si>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</si>
  <si>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</si>
  <si>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</si>
  <si>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</si>
  <si>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</si>
  <si>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</si>
  <si>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</si>
  <si>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</si>
  <si>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</si>
  <si>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</si>
  <si>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</si>
  <si>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</si>
  <si>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</si>
  <si>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</si>
  <si>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</si>
  <si>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</si>
  <si>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</si>
  <si>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</si>
  <si>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</si>
  <si>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</si>
  <si>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</si>
  <si>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</si>
  <si>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</si>
  <si>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</si>
  <si>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</si>
  <si>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</si>
  <si>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</si>
  <si>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</si>
  <si>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</si>
  <si>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</si>
  <si>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</si>
  <si>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</si>
  <si>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</si>
  <si>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</si>
  <si>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</si>
  <si>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</si>
  <si>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</si>
  <si>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</si>
  <si>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</si>
  <si>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</si>
  <si>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</si>
  <si>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</si>
  <si>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</si>
  <si>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</si>
  <si>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</si>
  <si>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</si>
  <si>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</si>
  <si>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</si>
  <si>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</si>
  <si>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</si>
  <si>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</si>
  <si>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</si>
  <si>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</si>
  <si>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</si>
  <si>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</si>
  <si>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</si>
  <si>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</si>
  <si>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</si>
  <si>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</si>
  <si>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</si>
  <si>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</si>
  <si>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</si>
  <si>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</si>
  <si>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</si>
  <si>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</si>
  <si>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</si>
  <si>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</si>
  <si>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</si>
  <si>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</si>
  <si>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</si>
  <si>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</si>
  <si>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</si>
  <si>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</si>
  <si>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</si>
  <si>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</si>
  <si>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</si>
  <si>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</si>
  <si>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</si>
  <si>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</si>
  <si>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</si>
  <si>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</si>
  <si>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</si>
  <si>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</si>
  <si>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</si>
  <si>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</si>
  <si>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</si>
  <si>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</si>
  <si>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</si>
  <si>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</si>
  <si>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</si>
  <si>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</si>
  <si>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</si>
  <si>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</si>
  <si>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</si>
  <si>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</si>
  <si>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</si>
  <si>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</si>
  <si>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</si>
  <si>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</si>
  <si>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</si>
  <si>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</si>
  <si>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</si>
  <si>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</si>
  <si>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</si>
  <si>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</si>
  <si>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</si>
  <si>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</si>
  <si>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</si>
  <si>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</si>
  <si>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</si>
  <si>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</si>
  <si>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</si>
  <si>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</si>
  <si>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</si>
  <si>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</si>
  <si>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</si>
  <si>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</si>
  <si>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</si>
  <si>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</si>
  <si>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</si>
  <si>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</si>
  <si>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</si>
  <si>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</si>
  <si>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</si>
  <si>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</si>
  <si>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</si>
  <si>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</si>
  <si>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</si>
  <si>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</si>
  <si>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</si>
  <si>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</si>
  <si>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</si>
  <si>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</si>
  <si>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</si>
  <si>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</si>
  <si>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</si>
  <si>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</si>
  <si>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</si>
  <si>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</si>
  <si>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</si>
  <si>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</si>
  <si>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</si>
  <si>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</si>
  <si>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</si>
  <si>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</si>
  <si>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</si>
  <si>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</si>
  <si>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</si>
  <si>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</si>
  <si>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</si>
  <si>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</si>
  <si>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</si>
  <si>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</si>
  <si>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</si>
  <si>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</si>
  <si>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</si>
  <si>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</si>
  <si>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</si>
  <si>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</si>
  <si>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</si>
  <si>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</si>
  <si>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</si>
  <si>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</si>
  <si>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</si>
  <si>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</si>
  <si>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</si>
  <si>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</si>
  <si>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</si>
  <si>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</si>
  <si>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</si>
  <si>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</si>
  <si>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</si>
  <si>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</si>
  <si>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</si>
  <si>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</si>
  <si>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</si>
  <si>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</si>
  <si>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</si>
  <si>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</si>
  <si>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</si>
  <si>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</si>
  <si>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</si>
  <si>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</si>
  <si>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</si>
  <si>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</si>
  <si>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</si>
  <si>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</si>
  <si>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</si>
  <si>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</si>
  <si>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</si>
  <si>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</si>
  <si>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</si>
  <si>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</si>
  <si>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</si>
  <si>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</si>
  <si>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</si>
  <si>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</si>
  <si>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</si>
  <si>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</si>
  <si>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</si>
  <si>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</si>
  <si>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</si>
  <si>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</si>
  <si>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</si>
  <si>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</si>
  <si>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</si>
  <si>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</si>
  <si>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</si>
  <si>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</si>
  <si>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</si>
  <si>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</si>
  <si>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</si>
  <si>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</si>
  <si>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</si>
  <si>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</si>
  <si>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</si>
  <si>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</si>
  <si>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</si>
  <si>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</si>
  <si>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</si>
  <si>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</si>
  <si>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</si>
  <si>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</si>
  <si>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</si>
  <si>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</si>
  <si>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</si>
  <si>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</si>
  <si>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</si>
  <si>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</si>
  <si>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</si>
  <si>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</si>
  <si>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</si>
  <si>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</si>
  <si>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</si>
  <si>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</si>
  <si>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</si>
  <si>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</si>
  <si>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</si>
  <si>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</si>
  <si>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</si>
  <si>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</si>
  <si>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</si>
  <si>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</si>
  <si>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</si>
  <si>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</si>
  <si>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</si>
  <si>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</si>
  <si>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</si>
  <si>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</si>
  <si>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</si>
  <si>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</si>
  <si>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</si>
  <si>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</si>
  <si>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</si>
  <si>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</si>
  <si>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</si>
  <si>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</si>
  <si>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</si>
  <si>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</si>
  <si>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</si>
  <si>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</si>
  <si>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</si>
  <si>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</si>
  <si>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</si>
  <si>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</si>
  <si>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</si>
  <si>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</si>
  <si>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</si>
  <si>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</si>
  <si>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</si>
  <si>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</si>
  <si>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</si>
  <si>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</si>
  <si>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</si>
  <si>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</si>
  <si>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</si>
  <si>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</si>
  <si>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</si>
  <si>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</si>
  <si>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</si>
  <si>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</si>
  <si>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</si>
  <si>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</si>
  <si>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</si>
  <si>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</si>
  <si>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</si>
  <si>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</si>
  <si>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</si>
  <si>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</si>
  <si>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</si>
  <si>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</si>
  <si>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</si>
  <si>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</si>
  <si>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</si>
  <si>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</si>
  <si>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</si>
  <si>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</si>
  <si>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</si>
  <si>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</si>
  <si>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</si>
  <si>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</si>
  <si>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</si>
  <si>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</si>
  <si>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</si>
  <si>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</si>
  <si>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</si>
  <si>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</si>
  <si>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</si>
  <si>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</si>
  <si>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</si>
  <si>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</si>
  <si>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</si>
  <si>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</si>
  <si>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</si>
  <si>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</si>
  <si>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</si>
  <si>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</si>
  <si>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</si>
  <si>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</si>
  <si>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</si>
  <si>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</si>
  <si>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</si>
  <si>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</si>
  <si>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</si>
  <si>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</si>
  <si>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</si>
  <si>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</si>
  <si>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</si>
  <si>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</si>
  <si>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</si>
  <si>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</si>
  <si>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</si>
  <si>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</si>
  <si>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</si>
  <si>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</si>
  <si>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</si>
  <si>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</si>
  <si>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</si>
  <si>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</si>
  <si>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</si>
  <si>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</si>
  <si>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</si>
  <si>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</si>
  <si>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</si>
  <si>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</si>
  <si>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</si>
  <si>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</si>
  <si>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</si>
  <si>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</si>
  <si>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</si>
  <si>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</si>
  <si>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</si>
  <si>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</si>
  <si>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</si>
  <si>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</si>
  <si>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</si>
  <si>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</si>
  <si>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</si>
  <si>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</si>
  <si>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</si>
  <si>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</si>
  <si>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</si>
  <si>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</si>
  <si>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</si>
  <si>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</si>
  <si>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</si>
  <si>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</si>
  <si>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</si>
  <si>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</si>
  <si>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</si>
  <si>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</si>
  <si>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</si>
  <si>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</si>
  <si>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</si>
  <si>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</si>
  <si>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</si>
  <si>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</si>
  <si>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</si>
  <si>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</si>
  <si>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</si>
  <si>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</si>
  <si>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</si>
  <si>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</si>
  <si>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</si>
  <si>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</si>
  <si>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</si>
  <si>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</si>
  <si>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</si>
  <si>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</si>
  <si>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</si>
  <si>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</si>
  <si>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</si>
  <si>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</si>
  <si>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</si>
  <si>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</si>
  <si>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</si>
  <si>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</si>
  <si>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</si>
  <si>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</si>
  <si>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</si>
  <si>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</si>
  <si>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</si>
  <si>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</si>
  <si>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</si>
  <si>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</si>
  <si>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</si>
  <si>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</si>
  <si>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</si>
  <si>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</si>
  <si>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</si>
  <si>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</si>
  <si>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</si>
  <si>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</si>
  <si>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</si>
  <si>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</si>
  <si>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</si>
  <si>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</si>
  <si>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</si>
  <si>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</si>
  <si>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</si>
  <si>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</si>
  <si>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</si>
  <si>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</si>
  <si>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</si>
  <si>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</si>
  <si>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</si>
  <si>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</si>
  <si>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</si>
  <si>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</si>
  <si>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</si>
  <si>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</si>
  <si>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</si>
  <si>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</si>
  <si>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</si>
  <si>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</si>
  <si>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</si>
  <si>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</si>
  <si>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</si>
  <si>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</si>
  <si>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</si>
  <si>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</si>
  <si>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</si>
  <si>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</si>
  <si>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</si>
  <si>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</si>
  <si>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</si>
  <si>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</si>
  <si>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</si>
  <si>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</si>
  <si>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</si>
  <si>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</si>
  <si>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</si>
  <si>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</si>
  <si>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</si>
  <si>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</si>
  <si>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</si>
  <si>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</si>
  <si>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</si>
  <si>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</si>
  <si>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</si>
  <si>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</si>
  <si>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</si>
  <si>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</si>
  <si>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</si>
  <si>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</si>
  <si>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</si>
  <si>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</si>
  <si>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</si>
  <si>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</si>
  <si>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</si>
  <si>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</si>
  <si>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</si>
  <si>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</si>
  <si>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</si>
  <si>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</si>
  <si>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</si>
  <si>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</si>
  <si>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</si>
  <si>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</si>
  <si>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</si>
  <si>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</si>
  <si>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</si>
  <si>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</si>
  <si>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</si>
  <si>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</si>
  <si>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</si>
  <si>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</si>
  <si>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</si>
  <si>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</si>
  <si>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</si>
  <si>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</si>
  <si>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</si>
  <si>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</si>
  <si>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</si>
  <si>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</si>
  <si>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</si>
  <si>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</si>
  <si>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</si>
  <si>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</si>
  <si>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</si>
  <si>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</si>
  <si>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</si>
  <si>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</si>
  <si>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</si>
  <si>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</si>
  <si>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</si>
  <si>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</si>
  <si>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</si>
  <si>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</si>
  <si>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</si>
  <si>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</si>
  <si>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</si>
  <si>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</si>
  <si>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</si>
  <si>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</si>
  <si>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</si>
  <si>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</si>
  <si>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</si>
  <si>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</si>
  <si>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</si>
  <si>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</si>
  <si>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</si>
  <si>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</si>
  <si>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</si>
  <si>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</si>
  <si>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</si>
  <si>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</si>
  <si>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</si>
  <si>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</si>
  <si>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</si>
  <si>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</si>
  <si>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</si>
  <si>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</si>
  <si>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</si>
  <si>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</si>
  <si>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</si>
  <si>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</si>
  <si>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</si>
  <si>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</si>
  <si>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</si>
  <si>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</si>
  <si>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</si>
  <si>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</si>
  <si>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</si>
  <si>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</si>
  <si>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</si>
  <si>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</si>
  <si>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</si>
  <si>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</si>
  <si>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</si>
  <si>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</si>
  <si>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</si>
  <si>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</si>
  <si>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</si>
  <si>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</si>
  <si>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</si>
  <si>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</si>
  <si>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</si>
  <si>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</si>
  <si>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</si>
  <si>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</si>
  <si>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</si>
  <si>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</si>
  <si>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</si>
  <si>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</si>
  <si>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</si>
  <si>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</si>
  <si>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</si>
  <si>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</si>
  <si>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</si>
  <si>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</si>
  <si>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</si>
  <si>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</si>
  <si>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</si>
  <si>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</si>
  <si>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</si>
  <si>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</si>
  <si>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</si>
  <si>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</si>
  <si>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</si>
  <si>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</si>
  <si>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</si>
  <si>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</si>
  <si>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</si>
  <si>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</si>
  <si>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</si>
  <si>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</si>
  <si>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</si>
  <si>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</si>
  <si>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</si>
  <si>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</si>
  <si>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</si>
  <si>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</si>
  <si>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</si>
  <si>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</si>
  <si>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</si>
  <si>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</si>
  <si>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</si>
  <si>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</si>
  <si>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</si>
  <si>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</si>
  <si>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</si>
  <si>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</si>
  <si>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</si>
  <si>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</si>
  <si>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</si>
  <si>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</si>
  <si>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</si>
  <si>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</si>
  <si>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</si>
  <si>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</si>
  <si>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</si>
  <si>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</si>
  <si>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</si>
  <si>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</si>
  <si>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</si>
  <si>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</si>
  <si>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</si>
  <si>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</si>
  <si>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</si>
  <si>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</si>
  <si>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</si>
  <si>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</si>
  <si>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</si>
  <si>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</si>
  <si>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</si>
  <si>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</si>
  <si>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</si>
  <si>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</si>
  <si>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</si>
  <si>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</si>
  <si>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</si>
  <si>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</si>
  <si>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</si>
  <si>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</si>
  <si>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</si>
  <si>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</si>
  <si>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</si>
  <si>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</si>
  <si>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</si>
  <si>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</si>
  <si>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</si>
  <si>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</si>
  <si>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</si>
  <si>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</si>
  <si>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</si>
  <si>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</si>
  <si>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</si>
  <si>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</si>
  <si>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</si>
  <si>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</si>
  <si>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</si>
  <si>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</si>
  <si>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</si>
  <si>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</si>
  <si>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</si>
  <si>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</si>
  <si>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</si>
  <si>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</si>
  <si>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</si>
  <si>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</si>
  <si>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</si>
  <si>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</si>
  <si>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</si>
  <si>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</si>
  <si>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</si>
  <si>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</si>
  <si>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</si>
  <si>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</si>
  <si>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</si>
  <si>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</si>
  <si>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</si>
  <si>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</si>
  <si>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</si>
  <si>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</si>
  <si>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</si>
  <si>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</si>
  <si>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</si>
  <si>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</si>
  <si>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</si>
  <si>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</si>
  <si>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</si>
  <si>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</si>
  <si>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</si>
  <si>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</si>
  <si>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</si>
  <si>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</si>
  <si>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</si>
  <si>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</si>
  <si>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</si>
  <si>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</si>
  <si>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</si>
  <si>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</si>
  <si>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</si>
  <si>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</si>
  <si>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</si>
  <si>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</si>
  <si>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</si>
  <si>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</si>
  <si>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</si>
  <si>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</si>
  <si>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</si>
  <si>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</si>
  <si>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</si>
  <si>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</si>
  <si>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</si>
  <si>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</si>
  <si>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</si>
  <si>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</si>
  <si>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</si>
  <si>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</si>
  <si>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</si>
  <si>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</si>
  <si>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</si>
  <si>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</si>
  <si>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</si>
  <si>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</si>
  <si>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</si>
  <si>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</si>
  <si>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</si>
  <si>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</si>
  <si>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</si>
  <si>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</si>
  <si>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</si>
  <si>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</si>
  <si>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</si>
  <si>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</si>
  <si>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</si>
  <si>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</si>
  <si>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</si>
  <si>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</si>
  <si>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</si>
  <si>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</si>
  <si>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</si>
  <si>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</si>
  <si>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</si>
  <si>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</si>
  <si>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</si>
  <si>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</si>
  <si>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</si>
  <si>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</si>
  <si>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</si>
  <si>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</si>
  <si>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</si>
  <si>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</si>
  <si>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</si>
  <si>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</si>
  <si>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</si>
  <si>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</si>
  <si>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</si>
  <si>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</si>
  <si>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</si>
  <si>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</si>
  <si>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</si>
  <si>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</si>
  <si>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</si>
  <si>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</si>
  <si>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</si>
  <si>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</si>
  <si>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</si>
  <si>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</si>
  <si>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</si>
  <si>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</si>
  <si>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</si>
  <si>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</si>
  <si>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</si>
  <si>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</si>
  <si>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</si>
  <si>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</si>
  <si>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</si>
  <si>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</si>
  <si>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</si>
  <si>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</si>
  <si>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</si>
  <si>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</si>
  <si>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</si>
  <si>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</si>
  <si>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</si>
  <si>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</si>
  <si>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</si>
  <si>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</si>
  <si>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</si>
  <si>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</si>
  <si>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</si>
  <si>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</si>
  <si>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</si>
  <si>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</si>
  <si>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</si>
  <si>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</si>
  <si>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</si>
  <si>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</si>
  <si>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</si>
  <si>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</si>
  <si>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</si>
  <si>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</si>
  <si>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</si>
  <si>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</si>
  <si>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</si>
  <si>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</si>
  <si>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</si>
  <si>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</si>
  <si>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</si>
  <si>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</si>
  <si>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</si>
  <si>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</si>
  <si>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</si>
  <si>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</si>
  <si>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</si>
  <si>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</si>
  <si>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</si>
  <si>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</si>
  <si>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</si>
  <si>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</si>
  <si>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</si>
  <si>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</si>
  <si>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</si>
  <si>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</si>
  <si>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</si>
  <si>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</si>
  <si>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</si>
  <si>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</si>
  <si>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</si>
  <si>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</si>
  <si>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</si>
  <si>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</si>
  <si>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</si>
  <si>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</si>
  <si>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</si>
  <si>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</si>
  <si>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</si>
  <si>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</si>
  <si>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</si>
  <si>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</si>
  <si>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</si>
  <si>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</si>
  <si>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</si>
  <si>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</si>
  <si>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</si>
  <si>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</si>
  <si>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</si>
  <si>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</si>
  <si>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</si>
  <si>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</si>
  <si>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</si>
  <si>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</si>
  <si>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</si>
  <si>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</si>
  <si>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</si>
  <si>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</si>
  <si>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</si>
  <si>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</si>
  <si>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</si>
  <si>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</si>
  <si>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</si>
  <si>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</si>
  <si>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</si>
  <si>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</si>
  <si>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</si>
  <si>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</si>
  <si>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</si>
  <si>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</si>
  <si>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</si>
  <si>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</si>
  <si>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</si>
  <si>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</si>
  <si>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</si>
  <si>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</si>
  <si>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</si>
  <si>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</si>
  <si>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</si>
  <si>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</si>
  <si>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</si>
  <si>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</si>
  <si>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</si>
  <si>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</si>
  <si>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</si>
  <si>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</si>
  <si>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</si>
  <si>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</si>
  <si>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</si>
  <si>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</si>
  <si>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</si>
  <si>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</si>
  <si>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</si>
  <si>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</si>
  <si>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</si>
  <si>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</si>
  <si>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</si>
  <si>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</si>
  <si>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</si>
  <si>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</si>
  <si>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</si>
  <si>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</si>
  <si>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</si>
  <si>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</si>
  <si>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</si>
  <si>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</si>
  <si>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</si>
  <si>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</si>
  <si>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</si>
  <si>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</si>
  <si>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</si>
  <si>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</si>
  <si>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</si>
  <si>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</si>
  <si>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</si>
  <si>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</si>
  <si>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</si>
  <si>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</si>
  <si>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</si>
  <si>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</si>
  <si>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</si>
  <si>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</si>
  <si>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</si>
  <si>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</si>
  <si>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</si>
  <si>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</si>
  <si>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</si>
  <si>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</si>
  <si>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</si>
  <si>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</si>
  <si>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</si>
  <si>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</si>
  <si>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</si>
  <si>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</si>
  <si>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</si>
  <si>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</si>
  <si>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</si>
  <si>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</si>
  <si>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</si>
  <si>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</si>
  <si>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</si>
  <si>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</si>
  <si>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</si>
  <si>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</si>
  <si>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</si>
  <si>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</si>
  <si>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</si>
  <si>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</si>
  <si>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</si>
  <si>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</si>
  <si>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</si>
  <si>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</si>
  <si>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</si>
  <si>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</si>
  <si>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</si>
  <si>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</si>
  <si>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</si>
  <si>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</si>
  <si>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</si>
  <si>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</si>
  <si>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</si>
  <si>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</si>
  <si>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</si>
  <si>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</si>
  <si>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</si>
  <si>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</si>
  <si>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</si>
  <si>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</si>
  <si>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</si>
  <si>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</si>
  <si>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</si>
  <si>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</si>
  <si>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</si>
  <si>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</si>
  <si>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</si>
  <si>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</si>
  <si>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</si>
  <si>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</si>
  <si>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</si>
  <si>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</si>
  <si>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</si>
  <si>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</si>
  <si>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</si>
  <si>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</si>
  <si>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</si>
  <si>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</si>
  <si>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</si>
  <si>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</si>
  <si>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</si>
  <si>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</si>
  <si>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</si>
  <si>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</si>
  <si>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</si>
  <si>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</si>
  <si>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</si>
  <si>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</si>
  <si>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</si>
  <si>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</si>
  <si>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</si>
  <si>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</si>
  <si>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</si>
  <si>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</si>
  <si>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</si>
  <si>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</si>
  <si>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</si>
  <si>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</si>
  <si>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</si>
  <si>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</si>
  <si>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</si>
  <si>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</si>
  <si>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</si>
  <si>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</si>
  <si>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</si>
  <si>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</si>
  <si>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</si>
  <si>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</si>
  <si>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</si>
  <si>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</si>
  <si>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</si>
  <si>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</si>
  <si>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</si>
  <si>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</si>
  <si>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</si>
  <si>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</si>
  <si>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</si>
  <si>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</si>
  <si>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</si>
  <si>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</si>
  <si>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</si>
  <si>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</si>
  <si>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</si>
  <si>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</si>
  <si>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</si>
  <si>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</si>
  <si>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</si>
  <si>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</si>
  <si>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</si>
  <si>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</si>
  <si>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</si>
  <si>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</si>
  <si>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</si>
  <si>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</si>
  <si>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</si>
  <si>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</si>
  <si>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</si>
  <si>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</si>
  <si>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</si>
  <si>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</si>
  <si>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</si>
  <si>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</si>
  <si>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</si>
  <si>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</si>
  <si>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</si>
  <si>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</si>
  <si>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</si>
  <si>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</si>
  <si>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</si>
  <si>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</si>
  <si>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</si>
  <si>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</si>
  <si>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</si>
  <si>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</si>
  <si>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</si>
  <si>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</si>
  <si>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</si>
  <si>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</si>
  <si>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</si>
  <si>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</si>
  <si>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</si>
  <si>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</si>
  <si>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</si>
  <si>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</si>
  <si>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</si>
  <si>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</si>
  <si>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</si>
  <si>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</si>
  <si>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</si>
  <si>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</si>
  <si>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</si>
  <si>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</si>
  <si>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</si>
  <si>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</si>
  <si>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</si>
  <si>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</si>
  <si>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</si>
  <si>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</si>
  <si>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</si>
  <si>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</si>
  <si>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</si>
  <si>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</si>
  <si>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</si>
  <si>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</si>
  <si>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</si>
  <si>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</si>
  <si>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</si>
  <si>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</si>
  <si>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</si>
  <si>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</si>
  <si>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</si>
  <si>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</si>
  <si>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</si>
  <si>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</si>
  <si>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</si>
  <si>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</si>
  <si>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</si>
  <si>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</si>
  <si>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</si>
  <si>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</si>
  <si>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</si>
  <si>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</si>
  <si>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</si>
  <si>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</si>
  <si>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</si>
  <si>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</si>
  <si>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</si>
  <si>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</si>
  <si>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</si>
  <si>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</si>
  <si>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</si>
  <si>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</si>
  <si>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</si>
  <si>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</si>
  <si>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</si>
  <si>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</si>
  <si>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</si>
  <si>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</si>
  <si>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</si>
  <si>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</si>
  <si>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</si>
  <si>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</si>
  <si>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</si>
  <si>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</si>
  <si>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</si>
  <si>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</si>
  <si>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</si>
  <si>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</si>
  <si>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</si>
  <si>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</si>
  <si>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</si>
  <si>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</si>
  <si>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</si>
  <si>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</si>
  <si>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</si>
  <si>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</si>
  <si>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</si>
  <si>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</si>
  <si>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</si>
  <si>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</si>
  <si>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</si>
  <si>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</si>
  <si>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</si>
  <si>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</si>
  <si>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</si>
  <si>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</si>
  <si>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</si>
  <si>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</si>
  <si>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</si>
  <si>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</si>
  <si>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</si>
  <si>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</si>
  <si>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</si>
  <si>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</si>
  <si>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</si>
  <si>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</si>
  <si>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</si>
  <si>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</si>
  <si>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</si>
  <si>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</si>
  <si>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</si>
  <si>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</si>
  <si>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</si>
  <si>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</si>
  <si>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</si>
  <si>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</si>
  <si>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</si>
  <si>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</si>
  <si>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</si>
  <si>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</si>
  <si>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</si>
  <si>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</si>
  <si>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</si>
  <si>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</si>
  <si>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</si>
  <si>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</si>
  <si>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</si>
  <si>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</si>
  <si>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</si>
  <si>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</si>
  <si>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</si>
  <si>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</si>
  <si>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</si>
  <si>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</si>
  <si>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</si>
  <si>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</si>
  <si>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</si>
  <si>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</si>
  <si>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</si>
  <si>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</si>
  <si>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</si>
  <si>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</si>
  <si>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</si>
  <si>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</si>
  <si>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</si>
  <si>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</si>
  <si>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</si>
  <si>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</si>
  <si>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</si>
  <si>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</si>
  <si>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</si>
  <si>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</si>
  <si>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</si>
  <si>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</si>
  <si>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</si>
  <si>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</si>
  <si>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</si>
  <si>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</si>
  <si>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</si>
  <si>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</si>
  <si>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</si>
  <si>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</si>
  <si>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</si>
  <si>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</si>
  <si>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</si>
  <si>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</si>
  <si>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</si>
  <si>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</si>
  <si>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</si>
  <si>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</si>
  <si>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</si>
  <si>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</si>
  <si>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</si>
  <si>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</si>
  <si>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</si>
  <si>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</si>
  <si>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</si>
  <si>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</si>
  <si>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</si>
  <si>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</si>
  <si>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</si>
  <si>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</si>
  <si>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</si>
  <si>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</si>
  <si>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</si>
  <si>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</si>
  <si>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</si>
  <si>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</si>
  <si>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</si>
  <si>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</si>
  <si>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</si>
  <si>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</si>
  <si>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</si>
  <si>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</si>
  <si>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</si>
  <si>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</si>
  <si>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</si>
  <si>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</si>
  <si>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</si>
  <si>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</si>
  <si>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</si>
  <si>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</si>
  <si>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</si>
  <si>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</si>
  <si>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</si>
  <si>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</si>
  <si>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</si>
  <si>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</si>
  <si>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</si>
  <si>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</si>
  <si>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</si>
  <si>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</si>
  <si>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</si>
  <si>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</si>
  <si>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</si>
  <si>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</si>
  <si>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</si>
  <si>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</si>
  <si>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</si>
  <si>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</si>
  <si>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</si>
  <si>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</si>
  <si>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</si>
  <si>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</si>
  <si>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</si>
  <si>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</si>
  <si>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</si>
  <si>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</si>
  <si>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</si>
  <si>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</si>
  <si>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</si>
  <si>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</si>
  <si>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</si>
  <si>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</si>
  <si>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</si>
  <si>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</si>
  <si>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</si>
  <si>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</si>
  <si>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</si>
  <si>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</si>
  <si>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</si>
  <si>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</si>
  <si>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</si>
  <si>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</si>
  <si>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</si>
  <si>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</si>
  <si>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</si>
  <si>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</si>
  <si>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</si>
  <si>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</si>
  <si>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</si>
  <si>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</si>
  <si>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</si>
  <si>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</si>
  <si>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</si>
  <si>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</si>
  <si>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</si>
  <si>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</si>
  <si>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</si>
  <si>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</si>
  <si>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</si>
  <si>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</si>
  <si>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</si>
  <si>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</si>
  <si>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</si>
  <si>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</si>
  <si>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</si>
  <si>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</si>
  <si>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</si>
  <si>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</si>
  <si>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</si>
  <si>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</si>
  <si>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</si>
  <si>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</si>
  <si>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</si>
  <si>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</si>
  <si>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</si>
  <si>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</si>
  <si>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</si>
  <si>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</si>
  <si>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</si>
  <si>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</si>
  <si>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</si>
  <si>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</si>
  <si>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</si>
  <si>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</si>
  <si>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</si>
  <si>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</si>
  <si>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</si>
  <si>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</si>
  <si>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</si>
  <si>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</si>
  <si>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</si>
  <si>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</si>
  <si>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</si>
  <si>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</si>
  <si>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</si>
  <si>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</si>
  <si>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</si>
  <si>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</si>
  <si>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</si>
  <si>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</si>
  <si>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</si>
  <si>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</si>
  <si>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</si>
  <si>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</si>
  <si>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</si>
  <si>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</si>
  <si>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</si>
  <si>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</si>
  <si>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</si>
  <si>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</si>
  <si>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</si>
  <si>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</si>
  <si>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</si>
  <si>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</si>
  <si>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</si>
  <si>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</si>
  <si>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</si>
  <si>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</si>
  <si>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</si>
  <si>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</si>
  <si>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</si>
  <si>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</si>
  <si>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</si>
  <si>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</si>
  <si>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</si>
  <si>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</si>
  <si>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</si>
  <si>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</si>
  <si>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</si>
  <si>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</si>
  <si>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</si>
  <si>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</si>
  <si>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</si>
  <si>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</si>
  <si>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</si>
  <si>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</si>
  <si>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</si>
  <si>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</si>
  <si>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</si>
  <si>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</si>
  <si>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</si>
  <si>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</si>
  <si>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</si>
  <si>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</si>
  <si>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</si>
  <si>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</si>
  <si>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</si>
  <si>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</si>
  <si>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</si>
  <si>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</si>
  <si>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</si>
  <si>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</si>
  <si>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</si>
  <si>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</si>
  <si>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</si>
  <si>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</si>
  <si>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</si>
  <si>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</si>
  <si>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</si>
  <si>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</si>
  <si>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</si>
  <si>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</si>
  <si>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</si>
  <si>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</si>
  <si>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</si>
  <si>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</si>
  <si>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</si>
  <si>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</si>
  <si>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</si>
  <si>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</si>
  <si>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</si>
  <si>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</si>
  <si>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</si>
  <si>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</si>
  <si>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</si>
  <si>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</si>
  <si>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</si>
  <si>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</si>
  <si>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</si>
  <si>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</si>
  <si>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</si>
  <si>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</si>
  <si>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</si>
  <si>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</si>
  <si>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</si>
  <si>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</si>
  <si>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</si>
  <si>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</si>
  <si>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</si>
  <si>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</si>
  <si>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</si>
  <si>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</si>
  <si>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</si>
  <si>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</si>
  <si>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</si>
  <si>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</si>
  <si>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</si>
  <si>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</si>
  <si>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</si>
  <si>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</si>
  <si>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</si>
  <si>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</si>
  <si>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</si>
  <si>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</si>
  <si>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</si>
  <si>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</si>
  <si>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</si>
  <si>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</si>
  <si>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</si>
  <si>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</si>
  <si>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</si>
  <si>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</si>
  <si>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</si>
  <si>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</si>
  <si>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</si>
  <si>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</si>
  <si>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</si>
  <si>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</si>
  <si>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</si>
  <si>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</si>
  <si>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</si>
  <si>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</si>
  <si>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</si>
  <si>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</si>
  <si>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</si>
  <si>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</si>
  <si>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</si>
  <si>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</si>
  <si>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</si>
  <si>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</si>
  <si>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</si>
  <si>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</si>
  <si>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</si>
  <si>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</si>
  <si>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</si>
  <si>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</si>
  <si>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</si>
  <si>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</si>
  <si>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</si>
  <si>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</si>
  <si>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</si>
  <si>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</si>
  <si>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</si>
  <si>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</si>
  <si>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</si>
  <si>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</si>
  <si>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</si>
  <si>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</si>
  <si>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</si>
  <si>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</si>
  <si>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</si>
  <si>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</si>
  <si>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</si>
  <si>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</si>
  <si>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</si>
  <si>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</si>
  <si>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</si>
  <si>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</si>
  <si>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</si>
  <si>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</si>
  <si>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</si>
  <si>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</si>
  <si>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</si>
  <si>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</si>
  <si>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</si>
  <si>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</si>
  <si>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</si>
  <si>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</si>
  <si>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</si>
  <si>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</si>
  <si>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</si>
  <si>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</si>
  <si>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</si>
  <si>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</si>
  <si>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</si>
  <si>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</si>
  <si>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</si>
  <si>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</si>
  <si>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</si>
  <si>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</si>
  <si>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</si>
  <si>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</si>
  <si>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</si>
  <si>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</si>
  <si>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</si>
  <si>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</si>
  <si>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</si>
  <si>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</si>
  <si>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</si>
  <si>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</si>
  <si>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</si>
  <si>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</si>
  <si>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</si>
  <si>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</si>
  <si>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</si>
  <si>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</si>
  <si>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</si>
  <si>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</si>
  <si>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</si>
  <si>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</si>
  <si>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</si>
  <si>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</si>
  <si>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</si>
  <si>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</si>
  <si>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</si>
  <si>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</si>
  <si>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</si>
  <si>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</si>
  <si>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</si>
  <si>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</si>
  <si>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</si>
  <si>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</si>
  <si>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</si>
  <si>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</si>
  <si>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</si>
  <si>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</si>
  <si>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</si>
  <si>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</si>
  <si>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</si>
  <si>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</si>
  <si>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</si>
  <si>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</si>
  <si>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</si>
  <si>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</si>
  <si>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</si>
  <si>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</si>
  <si>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</si>
  <si>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</si>
  <si>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</si>
  <si>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</si>
  <si>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</si>
  <si>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</si>
  <si>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</si>
  <si>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</si>
  <si>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</si>
  <si>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</si>
  <si>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</si>
  <si>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</si>
  <si>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</si>
  <si>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</si>
  <si>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</si>
  <si>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</si>
  <si>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</si>
  <si>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</si>
  <si>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</si>
  <si>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</si>
  <si>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</si>
  <si>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</si>
  <si>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</si>
  <si>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</si>
  <si>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</si>
  <si>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</si>
  <si>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</si>
  <si>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</si>
  <si>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</si>
  <si>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</si>
  <si>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</si>
  <si>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</si>
  <si>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</si>
  <si>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</si>
  <si>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</si>
  <si>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</si>
  <si>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</si>
  <si>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</si>
  <si>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</si>
  <si>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</si>
  <si>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</si>
  <si>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</si>
  <si>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</si>
  <si>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</si>
  <si>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</si>
  <si>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</si>
  <si>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</si>
  <si>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</si>
  <si>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</si>
  <si>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</si>
  <si>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</si>
  <si>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</si>
  <si>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</si>
  <si>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</si>
  <si>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</si>
  <si>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</si>
  <si>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</si>
  <si>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</si>
  <si>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</si>
  <si>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</si>
  <si>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</si>
  <si>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</si>
  <si>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</si>
  <si>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</si>
  <si>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</si>
  <si>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</si>
  <si>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</si>
  <si>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</si>
  <si>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</si>
  <si>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</si>
  <si>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</si>
  <si>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</si>
  <si>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</si>
  <si>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</si>
  <si>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</si>
  <si>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</si>
  <si>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</si>
  <si>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</si>
  <si>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</si>
  <si>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</si>
  <si>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</si>
  <si>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</si>
  <si>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</si>
  <si>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</si>
  <si>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</si>
  <si>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</si>
  <si>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</si>
  <si>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</si>
  <si>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</si>
  <si>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</si>
  <si>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</si>
  <si>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</si>
  <si>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</si>
  <si>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</si>
  <si>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</si>
  <si>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</si>
  <si>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</si>
  <si>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</si>
  <si>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</si>
  <si>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</si>
  <si>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</si>
  <si>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</si>
  <si>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</si>
  <si>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</si>
  <si>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</si>
  <si>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</si>
  <si>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</si>
  <si>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</si>
  <si>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</si>
  <si>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</si>
  <si>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</si>
  <si>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</si>
  <si>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</si>
  <si>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</si>
  <si>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</si>
  <si>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</si>
  <si>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</si>
  <si>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</si>
  <si>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</si>
  <si>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</si>
  <si>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</si>
  <si>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</si>
  <si>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</si>
  <si>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</si>
  <si>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</si>
  <si>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</si>
  <si>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</si>
  <si>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</si>
  <si>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</si>
  <si>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</si>
  <si>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</si>
  <si>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</si>
  <si>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</si>
  <si>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</si>
  <si>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</si>
  <si>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</si>
  <si>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</si>
  <si>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</si>
  <si>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</si>
  <si>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</si>
  <si>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</si>
  <si>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</si>
  <si>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</si>
  <si>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</si>
  <si>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</si>
  <si>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</si>
  <si>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</si>
  <si>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</si>
  <si>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</si>
  <si>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</si>
  <si>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</si>
  <si>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</si>
  <si>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</si>
  <si>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</si>
  <si>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</si>
  <si>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</si>
  <si>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</si>
  <si>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</si>
  <si>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</si>
  <si>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</si>
  <si>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</si>
  <si>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</si>
  <si>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</si>
  <si>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</si>
  <si>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</si>
  <si>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</si>
  <si>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</si>
  <si>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</si>
  <si>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</si>
  <si>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</si>
  <si>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</si>
  <si>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</si>
  <si>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</si>
  <si>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</si>
  <si>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</si>
  <si>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</si>
  <si>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</si>
  <si>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</si>
  <si>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</si>
  <si>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</si>
  <si>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</si>
  <si>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</si>
  <si>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</si>
  <si>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</si>
  <si>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</si>
  <si>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</si>
  <si>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</si>
  <si>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</si>
  <si>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</si>
  <si>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</si>
  <si>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</si>
  <si>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</si>
  <si>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</si>
  <si>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</si>
  <si>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</si>
  <si>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</si>
  <si>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</si>
  <si>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</si>
  <si>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</si>
  <si>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</si>
  <si>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</si>
  <si>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</si>
  <si>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</si>
  <si>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</si>
  <si>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</si>
  <si>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</si>
  <si>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</si>
  <si>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</si>
  <si>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</si>
  <si>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</si>
  <si>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</si>
  <si>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</si>
  <si>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</si>
  <si>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</si>
  <si>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</si>
  <si>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</si>
  <si>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</si>
  <si>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</si>
  <si>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</si>
  <si>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</si>
  <si>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</si>
  <si>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</si>
  <si>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</si>
  <si>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</si>
  <si>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</si>
  <si>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</si>
  <si>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</si>
  <si>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</si>
  <si>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</si>
  <si>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</si>
  <si>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</si>
  <si>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</si>
  <si>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</si>
  <si>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</si>
  <si>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</si>
  <si>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</si>
  <si>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</si>
  <si>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</si>
  <si>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</si>
  <si>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</si>
  <si>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</si>
  <si>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</si>
  <si>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</si>
  <si>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</si>
  <si>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</si>
  <si>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</si>
  <si>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</si>
  <si>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</si>
  <si>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</si>
  <si>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</si>
  <si>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</si>
  <si>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</si>
  <si>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</si>
  <si>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</si>
  <si>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</si>
  <si>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</si>
  <si>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</si>
  <si>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</si>
  <si>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</si>
  <si>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</si>
  <si>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</si>
  <si>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</si>
  <si>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</si>
  <si>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</si>
  <si>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</si>
  <si>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</si>
  <si>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</si>
  <si>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</si>
  <si>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</si>
  <si>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</si>
  <si>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</si>
  <si>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</si>
  <si>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</si>
  <si>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</si>
  <si>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</si>
  <si>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</si>
  <si>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</si>
  <si>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</si>
  <si>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</si>
  <si>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</si>
  <si>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</si>
  <si>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</si>
  <si>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</si>
  <si>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</si>
  <si>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</si>
  <si>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</si>
  <si>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</si>
  <si>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</si>
  <si>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</si>
  <si>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</si>
  <si>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</si>
  <si>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</si>
  <si>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</si>
  <si>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</si>
  <si>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</si>
  <si>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</si>
  <si>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</si>
  <si>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</si>
  <si>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</si>
  <si>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</si>
  <si>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</si>
  <si>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</si>
  <si>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</si>
  <si>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</si>
  <si>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</si>
  <si>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</si>
  <si>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</si>
  <si>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</si>
  <si>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</si>
  <si>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</si>
  <si>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</si>
  <si>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</si>
  <si>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</si>
  <si>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</si>
  <si>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</si>
  <si>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</si>
  <si>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</si>
  <si>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</si>
  <si>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</si>
  <si>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</si>
  <si>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</si>
  <si>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</si>
  <si>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</si>
  <si>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</si>
  <si>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</si>
  <si>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</si>
  <si>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</si>
  <si>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</si>
  <si>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</si>
  <si>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</si>
  <si>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</si>
  <si>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</si>
  <si>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</si>
  <si>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</si>
  <si>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</si>
  <si>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</si>
  <si>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</si>
  <si>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</si>
  <si>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</si>
  <si>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</si>
  <si>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</si>
  <si>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</si>
  <si>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</si>
  <si>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</si>
  <si>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</si>
  <si>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</si>
  <si>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</si>
  <si>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</si>
  <si>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</si>
  <si>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</si>
  <si>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</si>
  <si>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</si>
  <si>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</si>
  <si>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</si>
  <si>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</si>
  <si>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</si>
  <si>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</si>
  <si>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</si>
  <si>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</si>
  <si>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</si>
  <si>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</si>
  <si>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</si>
  <si>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</si>
  <si>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</si>
  <si>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</si>
  <si>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</si>
  <si>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</si>
  <si>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</si>
  <si>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</si>
  <si>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</si>
  <si>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</si>
  <si>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</si>
  <si>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</si>
  <si>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</si>
  <si>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</si>
  <si>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</si>
  <si>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</si>
  <si>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</si>
  <si>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</si>
  <si>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</si>
  <si>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</si>
  <si>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</si>
  <si>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</si>
  <si>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</si>
  <si>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</si>
  <si>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</si>
  <si>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</si>
  <si>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</si>
  <si>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</si>
  <si>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</si>
  <si>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</si>
  <si>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</si>
  <si>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</si>
  <si>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</si>
  <si>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</si>
  <si>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</si>
  <si>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</si>
  <si>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</si>
  <si>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</si>
  <si>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</si>
  <si>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</si>
  <si>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</si>
  <si>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</si>
  <si>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</si>
  <si>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</si>
  <si>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</si>
  <si>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</si>
  <si>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</si>
  <si>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</si>
  <si>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</si>
  <si>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</si>
  <si>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</si>
  <si>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</si>
  <si>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</si>
  <si>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</si>
  <si>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</si>
  <si>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</si>
  <si>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</si>
  <si>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</si>
  <si>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</si>
  <si>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</si>
  <si>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</si>
  <si>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</si>
  <si>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</si>
  <si>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</si>
  <si>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</si>
  <si>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</si>
  <si>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</si>
  <si>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</si>
  <si>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</si>
  <si>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</si>
  <si>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</si>
  <si>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</si>
  <si>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</si>
  <si>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</si>
  <si>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</si>
  <si>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</si>
  <si>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</si>
  <si>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</si>
  <si>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</si>
  <si>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</si>
  <si>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</si>
  <si>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</si>
  <si>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</si>
  <si>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</si>
  <si>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</si>
  <si>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</si>
  <si>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</si>
  <si>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</si>
  <si>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</si>
  <si>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</si>
  <si>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</si>
  <si>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</si>
  <si>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</si>
  <si>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</si>
  <si>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</si>
  <si>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</si>
  <si>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</si>
  <si>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</si>
  <si>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</si>
  <si>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</si>
  <si>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</si>
  <si>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</si>
  <si>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</si>
  <si>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</si>
  <si>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</si>
  <si>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</si>
  <si>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</si>
  <si>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</si>
  <si>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</si>
  <si>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</si>
  <si>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</si>
  <si>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</si>
  <si>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</si>
  <si>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</si>
  <si>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</si>
  <si>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</si>
  <si>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</si>
  <si>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</si>
  <si>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</si>
  <si>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</si>
  <si>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</si>
  <si>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</si>
  <si>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</si>
  <si>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</si>
  <si>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</si>
  <si>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</si>
  <si>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</si>
  <si>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</si>
  <si>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</si>
  <si>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</si>
  <si>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</si>
  <si>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</si>
  <si>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</si>
  <si>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</si>
  <si>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</si>
  <si>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</si>
  <si>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</si>
  <si>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</si>
  <si>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</si>
  <si>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</si>
  <si>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</si>
  <si>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</si>
  <si>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</si>
  <si>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</si>
  <si>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</si>
  <si>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</si>
  <si>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</si>
  <si>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</si>
  <si>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</si>
  <si>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</si>
  <si>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</si>
  <si>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</si>
  <si>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</si>
  <si>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</si>
  <si>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</si>
  <si>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</si>
  <si>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</si>
  <si>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</si>
  <si>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</si>
  <si>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</si>
  <si>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</si>
  <si>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</si>
  <si>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</si>
  <si>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</si>
  <si>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</si>
  <si>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</si>
  <si>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</si>
  <si>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</si>
  <si>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</si>
  <si>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</si>
  <si>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</si>
  <si>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</si>
  <si>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</si>
  <si>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</si>
  <si>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</si>
  <si>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</si>
  <si>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</si>
  <si>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</si>
  <si>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</si>
  <si>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</si>
  <si>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</si>
  <si>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</si>
  <si>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</si>
  <si>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</si>
  <si>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</si>
  <si>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</si>
  <si>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</si>
  <si>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</si>
  <si>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</si>
  <si>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</si>
  <si>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</si>
  <si>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</si>
  <si>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</si>
  <si>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</si>
  <si>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</si>
  <si>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</si>
  <si>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</si>
  <si>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</si>
  <si>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</si>
  <si>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</si>
  <si>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</si>
  <si>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</si>
  <si>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</si>
  <si>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</si>
  <si>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</si>
  <si>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</si>
  <si>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</si>
  <si>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</si>
  <si>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</si>
  <si>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</si>
  <si>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</si>
  <si>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</si>
  <si>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</si>
  <si>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</si>
  <si>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</si>
  <si>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</si>
  <si>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</si>
  <si>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</si>
  <si>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</si>
  <si>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</si>
  <si>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</si>
  <si>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</si>
  <si>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</si>
  <si>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</si>
  <si>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</si>
  <si>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</si>
  <si>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</si>
  <si>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</si>
  <si>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</si>
  <si>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</si>
  <si>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</si>
  <si>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</si>
  <si>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</si>
  <si>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</si>
  <si>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</si>
  <si>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</si>
  <si>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</si>
  <si>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</si>
  <si>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</si>
  <si>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</si>
  <si>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</si>
  <si>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</si>
  <si>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</si>
  <si>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</si>
  <si>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</si>
  <si>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</si>
  <si>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</si>
  <si>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</si>
  <si>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</si>
  <si>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</si>
  <si>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</si>
  <si>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</si>
  <si>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</si>
  <si>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</si>
  <si>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</si>
  <si>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</si>
  <si>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</si>
  <si>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</si>
  <si>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</si>
  <si>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</si>
  <si>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</si>
  <si>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</si>
  <si>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</si>
  <si>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</si>
  <si>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</si>
  <si>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</si>
  <si>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</si>
  <si>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</si>
  <si>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</si>
  <si>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</si>
  <si>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</si>
  <si>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</si>
  <si>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</si>
  <si>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</si>
  <si>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</si>
  <si>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</si>
  <si>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</si>
  <si>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</si>
  <si>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</si>
  <si>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</si>
  <si>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</si>
  <si>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</si>
  <si>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</si>
  <si>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</si>
  <si>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</si>
  <si>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</si>
  <si>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</si>
  <si>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</si>
  <si>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</si>
  <si>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</si>
  <si>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</si>
  <si>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</si>
  <si>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</si>
  <si>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</si>
  <si>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</si>
  <si>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</si>
  <si>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</si>
  <si>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</si>
  <si>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</si>
  <si>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</si>
  <si>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</si>
  <si>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</si>
  <si>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</si>
  <si>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</si>
  <si>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</si>
  <si>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</si>
  <si>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</si>
  <si>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</si>
  <si>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</si>
  <si>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</si>
  <si>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</si>
  <si>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</si>
  <si>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</si>
  <si>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</si>
  <si>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</si>
  <si>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</si>
  <si>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</si>
  <si>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</si>
  <si>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</si>
  <si>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</si>
  <si>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</si>
  <si>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</si>
  <si>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</si>
  <si>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</si>
  <si>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</si>
  <si>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</si>
  <si>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</si>
  <si>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</si>
  <si>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</si>
  <si>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</si>
  <si>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</si>
  <si>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</si>
  <si>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</si>
  <si>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</si>
  <si>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</si>
  <si>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</si>
  <si>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</si>
  <si>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</si>
  <si>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</si>
  <si>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</si>
  <si>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</si>
  <si>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</si>
  <si>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</si>
  <si>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</si>
  <si>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</si>
  <si>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</si>
  <si>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</si>
  <si>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</si>
  <si>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</si>
  <si>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</si>
  <si>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</si>
  <si>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</si>
  <si>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</si>
  <si>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</si>
  <si>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</si>
  <si>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</si>
  <si>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</si>
  <si>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</si>
  <si>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</si>
  <si>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</si>
  <si>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</si>
  <si>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</si>
  <si>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</si>
  <si>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</si>
  <si>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</si>
  <si>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</si>
  <si>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</si>
  <si>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</si>
  <si>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</si>
  <si>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</si>
  <si>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</si>
  <si>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</si>
  <si>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</si>
  <si>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</si>
  <si>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</si>
  <si>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</si>
  <si>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</si>
  <si>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</si>
  <si>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</si>
  <si>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</si>
  <si>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</si>
  <si>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</si>
  <si>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</si>
  <si>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</si>
  <si>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</si>
  <si>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</si>
  <si>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</si>
  <si>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</si>
  <si>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</si>
  <si>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</si>
  <si>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</si>
  <si>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</si>
  <si>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</si>
  <si>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</si>
  <si>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</si>
  <si>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</si>
  <si>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</si>
  <si>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</si>
  <si>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</si>
  <si>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</si>
  <si>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</si>
  <si>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</si>
  <si>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</si>
  <si>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</si>
  <si>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</si>
  <si>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</si>
  <si>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</si>
  <si>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</si>
  <si>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</si>
  <si>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</si>
  <si>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</si>
  <si>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</si>
  <si>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</si>
  <si>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</si>
  <si>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</si>
  <si>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</si>
  <si>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</si>
  <si>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</si>
  <si>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</si>
  <si>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</si>
  <si>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</si>
  <si>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</si>
  <si>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</si>
  <si>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</si>
  <si>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</si>
  <si>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</si>
  <si>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</si>
  <si>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</si>
  <si>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</si>
  <si>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</si>
  <si>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</si>
  <si>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</si>
  <si>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</si>
  <si>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</si>
  <si>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</si>
  <si>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</si>
  <si>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</si>
  <si>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</si>
  <si>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</si>
  <si>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</si>
  <si>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</si>
  <si>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</si>
  <si>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</si>
  <si>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</si>
  <si>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</si>
  <si>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</si>
  <si>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</si>
  <si>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</si>
  <si>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</si>
  <si>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</si>
  <si>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</si>
  <si>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</si>
  <si>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</si>
  <si>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</si>
  <si>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</si>
  <si>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</si>
  <si>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</si>
  <si>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</si>
  <si>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</si>
  <si>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</si>
  <si>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</si>
  <si>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</si>
  <si>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</si>
  <si>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</si>
  <si>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</si>
  <si>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</si>
  <si>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</si>
  <si>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</si>
  <si>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</si>
  <si>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</si>
  <si>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</si>
  <si>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</si>
  <si>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</si>
  <si>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</si>
  <si>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</si>
  <si>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</si>
  <si>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</si>
  <si>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</si>
  <si>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</si>
  <si>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</si>
  <si>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</si>
  <si>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</si>
  <si>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</si>
  <si>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</si>
  <si>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</si>
  <si>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</si>
  <si>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</si>
  <si>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</si>
  <si>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</si>
  <si>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</si>
  <si>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</si>
  <si>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</si>
  <si>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</si>
  <si>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</si>
  <si>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</si>
  <si>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</si>
  <si>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</si>
  <si>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</si>
  <si>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</si>
  <si>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</si>
  <si>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</si>
  <si>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</si>
  <si>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</si>
  <si>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</si>
  <si>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</si>
  <si>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</si>
  <si>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</si>
  <si>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</si>
  <si>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</si>
  <si>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</si>
  <si>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</si>
  <si>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</si>
  <si>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</si>
  <si>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</si>
  <si>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</si>
  <si>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</si>
  <si>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</si>
  <si>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</si>
  <si>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</si>
  <si>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</si>
  <si>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</si>
  <si>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</si>
  <si>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</si>
  <si>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</si>
  <si>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</si>
  <si>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</si>
  <si>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</si>
  <si>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</si>
  <si>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</si>
  <si>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</si>
  <si>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</si>
  <si>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</si>
  <si>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</si>
  <si>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</si>
  <si>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</si>
  <si>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</si>
  <si>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</si>
  <si>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</si>
  <si>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</si>
  <si>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</si>
  <si>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</si>
  <si>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</si>
  <si>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</si>
  <si>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</si>
  <si>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</si>
  <si>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</si>
  <si>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</si>
  <si>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</si>
  <si>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</si>
  <si>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</si>
  <si>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</si>
  <si>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</si>
  <si>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</si>
  <si>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</si>
  <si>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</si>
  <si>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</si>
  <si>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</si>
  <si>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</si>
  <si>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</si>
  <si>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</si>
  <si>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</si>
  <si>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</si>
  <si>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</si>
  <si>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</si>
  <si>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</si>
  <si>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</si>
  <si>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</si>
  <si>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</si>
  <si>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</si>
  <si>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</si>
  <si>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</si>
  <si>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</si>
  <si>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</si>
  <si>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</si>
  <si>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</si>
  <si>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</si>
  <si>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</si>
  <si>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</si>
  <si>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</si>
  <si>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</si>
  <si>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</si>
  <si>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</si>
  <si>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</si>
  <si>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</si>
  <si>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</si>
  <si>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</si>
  <si>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</si>
  <si>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</si>
  <si>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</si>
  <si>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</si>
  <si>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</si>
  <si>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</si>
  <si>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</si>
  <si>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</si>
  <si>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</si>
  <si>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</si>
  <si>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</si>
  <si>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</si>
  <si>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</si>
  <si>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</si>
  <si>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</si>
  <si>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</si>
  <si>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</si>
  <si>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</si>
  <si>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</si>
  <si>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</si>
  <si>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</si>
  <si>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</si>
  <si>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</si>
  <si>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</si>
  <si>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</si>
  <si>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</si>
  <si>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</si>
  <si>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</si>
  <si>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</si>
  <si>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</si>
  <si>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</si>
  <si>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</si>
  <si>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</si>
  <si>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</si>
  <si>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</si>
  <si>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</si>
  <si>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</si>
  <si>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</si>
  <si>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</si>
  <si>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</si>
  <si>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</si>
  <si>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</si>
  <si>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</si>
  <si>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</si>
  <si>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</si>
  <si>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</si>
  <si>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</si>
  <si>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</si>
  <si>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</si>
  <si>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</si>
  <si>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</si>
  <si>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</si>
  <si>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</si>
  <si>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</si>
  <si>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</si>
  <si>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</si>
  <si>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</si>
  <si>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</si>
  <si>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</si>
  <si>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</si>
  <si>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</si>
  <si>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</si>
  <si>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</si>
  <si>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</si>
  <si>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</si>
  <si>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</si>
  <si>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</si>
  <si>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</si>
  <si>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</si>
  <si>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</si>
  <si>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</si>
  <si>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</si>
  <si>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</si>
  <si>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</si>
  <si>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</si>
  <si>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</si>
  <si>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</si>
  <si>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</si>
  <si>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</si>
  <si>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</si>
  <si>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</si>
  <si>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</si>
  <si>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</si>
  <si>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</si>
  <si>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</si>
  <si>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</si>
  <si>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</si>
  <si>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</si>
  <si>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</si>
  <si>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</si>
  <si>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</si>
  <si>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</si>
  <si>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</si>
  <si>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</si>
  <si>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</si>
  <si>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</si>
  <si>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</si>
  <si>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</si>
  <si>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</si>
  <si>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</si>
  <si>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</si>
  <si>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</si>
  <si>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</si>
  <si>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</si>
  <si>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</si>
  <si>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</si>
  <si>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</si>
  <si>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</si>
  <si>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</si>
  <si>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</si>
  <si>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</si>
  <si>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</si>
  <si>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</si>
  <si>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</si>
  <si>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</si>
  <si>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</si>
  <si>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</si>
  <si>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</si>
  <si>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</si>
  <si>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</si>
  <si>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</si>
  <si>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</si>
  <si>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</si>
  <si>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</si>
  <si>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</si>
  <si>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</si>
  <si>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</si>
  <si>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</si>
  <si>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</si>
  <si>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</si>
  <si>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</si>
  <si>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</si>
  <si>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</si>
  <si>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</si>
  <si>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</si>
  <si>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</si>
  <si>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</si>
  <si>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</si>
  <si>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</si>
  <si>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</si>
  <si>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</si>
  <si>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</si>
  <si>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</si>
  <si>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</si>
  <si>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</si>
  <si>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</si>
  <si>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</si>
  <si>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</si>
  <si>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</si>
  <si>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</si>
  <si>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</si>
  <si>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</si>
  <si>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</si>
  <si>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</si>
  <si>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</si>
  <si>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</si>
  <si>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</si>
  <si>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</si>
  <si>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</si>
  <si>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</si>
  <si>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</si>
  <si>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</si>
  <si>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</si>
  <si>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</si>
  <si>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</si>
  <si>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</si>
  <si>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</si>
  <si>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</si>
  <si>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</si>
  <si>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</si>
  <si>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</si>
  <si>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</si>
  <si>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</si>
  <si>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</si>
  <si>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</si>
  <si>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</si>
  <si>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</si>
  <si>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</si>
  <si>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</si>
  <si>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</si>
  <si>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</si>
  <si>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</si>
  <si>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</si>
  <si>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</si>
  <si>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</si>
  <si>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</si>
  <si>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</si>
  <si>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</si>
  <si>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</si>
  <si>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</si>
  <si>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</si>
  <si>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</si>
  <si>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</si>
  <si>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</si>
  <si>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</si>
  <si>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</si>
  <si>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</si>
  <si>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</si>
  <si>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</si>
  <si>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</si>
  <si>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</si>
  <si>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</si>
  <si>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</si>
  <si>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</si>
  <si>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</si>
  <si>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</si>
  <si>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</si>
  <si>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</si>
  <si>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</si>
  <si>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</si>
  <si>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</si>
  <si>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</si>
  <si>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</si>
  <si>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</si>
  <si>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</si>
  <si>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</si>
  <si>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</si>
  <si>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</si>
  <si>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</si>
  <si>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</si>
  <si>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</si>
  <si>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</si>
  <si>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</si>
  <si>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</si>
  <si>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</si>
  <si>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</si>
  <si>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</si>
  <si>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</si>
  <si>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</si>
  <si>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</si>
  <si>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</si>
  <si>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</si>
  <si>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</si>
  <si>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</si>
  <si>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</si>
  <si>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</si>
  <si>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</si>
  <si>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</si>
  <si>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</si>
  <si>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</si>
  <si>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</si>
  <si>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</si>
  <si>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</si>
  <si>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</si>
  <si>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</si>
  <si>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</si>
  <si>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</si>
  <si>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</si>
  <si>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</si>
  <si>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</si>
  <si>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</si>
  <si>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</si>
  <si>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</si>
  <si>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</si>
  <si>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</si>
  <si>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</si>
  <si>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</si>
  <si>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</si>
  <si>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</si>
  <si>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</si>
  <si>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</si>
  <si>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</si>
  <si>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</si>
  <si>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</si>
  <si>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</si>
  <si>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</si>
  <si>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</si>
  <si>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</si>
  <si>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</si>
  <si>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</si>
  <si>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</si>
  <si>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</si>
  <si>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</si>
  <si>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</si>
  <si>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</si>
  <si>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</si>
  <si>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</si>
  <si>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</si>
  <si>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</si>
  <si>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</si>
  <si>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</si>
  <si>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</si>
  <si>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</si>
  <si>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</si>
  <si>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</si>
  <si>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</si>
  <si>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</si>
  <si>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</si>
  <si>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</si>
  <si>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</si>
  <si>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</si>
  <si>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</si>
  <si>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</si>
  <si>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</si>
  <si>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</si>
  <si>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</si>
  <si>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</si>
  <si>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</si>
  <si>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</si>
  <si>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</si>
  <si>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</si>
  <si>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</si>
  <si>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</si>
  <si>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</si>
  <si>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</si>
  <si>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</si>
  <si>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</si>
  <si>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</si>
  <si>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</si>
  <si>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</si>
  <si>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</si>
  <si>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</si>
  <si>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</si>
  <si>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</si>
  <si>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</si>
  <si>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</si>
  <si>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</si>
  <si>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</si>
  <si>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</si>
  <si>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</si>
  <si>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</si>
  <si>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</si>
  <si>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</si>
  <si>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</si>
  <si>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</si>
  <si>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</si>
  <si>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</si>
  <si>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</si>
  <si>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</si>
  <si>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</si>
  <si>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</si>
  <si>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</si>
  <si>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</si>
  <si>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</si>
  <si>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</si>
  <si>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</si>
  <si>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</si>
  <si>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</si>
  <si>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</si>
  <si>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</si>
  <si>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</si>
  <si>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</si>
  <si>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</si>
  <si>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</si>
  <si>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</si>
  <si>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</si>
  <si>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</si>
  <si>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</si>
  <si>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</si>
  <si>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</si>
  <si>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</si>
  <si>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</si>
  <si>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</si>
  <si>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</si>
  <si>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</si>
  <si>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</si>
  <si>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</si>
  <si>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</si>
  <si>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</si>
  <si>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</si>
  <si>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</si>
  <si>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</si>
  <si>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</si>
  <si>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</si>
  <si>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</si>
  <si>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</si>
  <si>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</si>
  <si>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</si>
  <si>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</si>
  <si>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</si>
  <si>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</si>
  <si>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</si>
  <si>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</si>
  <si>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</si>
  <si>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</si>
  <si>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</si>
  <si>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</si>
  <si>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</si>
  <si>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</si>
  <si>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</si>
  <si>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</si>
  <si>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</si>
  <si>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</si>
  <si>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</si>
  <si>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</si>
  <si>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</si>
  <si>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</si>
  <si>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</si>
  <si>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</si>
  <si>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</si>
  <si>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</si>
  <si>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</si>
  <si>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</si>
  <si>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</si>
  <si>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</si>
  <si>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</si>
  <si>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</si>
  <si>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</si>
  <si>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</si>
  <si>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</si>
  <si>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</si>
  <si>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</si>
  <si>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</si>
  <si>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</si>
  <si>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</si>
  <si>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</si>
  <si>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</si>
  <si>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</si>
  <si>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</si>
  <si>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</si>
  <si>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</si>
  <si>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</si>
  <si>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</si>
  <si>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</si>
  <si>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</si>
  <si>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</si>
  <si>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</si>
  <si>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</si>
  <si>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</si>
  <si>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</si>
  <si>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</si>
  <si>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</si>
  <si>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</si>
  <si>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</si>
  <si>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</si>
  <si>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</si>
  <si>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</si>
  <si>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</si>
  <si>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</si>
  <si>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</si>
  <si>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</si>
  <si>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</si>
  <si>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</si>
  <si>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</si>
  <si>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</si>
  <si>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</si>
  <si>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</si>
  <si>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</si>
  <si>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</si>
  <si>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</si>
  <si>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</si>
  <si>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</si>
  <si>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</si>
  <si>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</si>
  <si>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</si>
  <si>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</si>
  <si>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</si>
  <si>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</si>
  <si>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</si>
  <si>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</si>
  <si>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</si>
  <si>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</si>
  <si>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</si>
  <si>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</si>
  <si>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</si>
  <si>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</si>
  <si>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</si>
  <si>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</si>
  <si>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</si>
  <si>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</si>
  <si>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</si>
  <si>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</si>
  <si>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</si>
  <si>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</si>
  <si>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</si>
  <si>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</si>
  <si>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</si>
  <si>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</si>
  <si>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</si>
  <si>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</si>
  <si>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</si>
  <si>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</si>
  <si>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</si>
  <si>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</si>
  <si>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</si>
  <si>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</si>
  <si>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</si>
  <si>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</si>
  <si>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</si>
  <si>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</si>
  <si>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</si>
  <si>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</si>
  <si>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</si>
  <si>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</si>
  <si>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</si>
  <si>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</si>
  <si>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</si>
  <si>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</si>
  <si>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</si>
  <si>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</si>
  <si>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</si>
  <si>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</si>
  <si>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</si>
  <si>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</si>
  <si>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</si>
  <si>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</si>
  <si>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</si>
  <si>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</si>
  <si>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</si>
  <si>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</si>
  <si>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</si>
  <si>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</si>
  <si>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</si>
  <si>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</si>
  <si>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</si>
  <si>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</si>
  <si>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</si>
  <si>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</si>
  <si>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</si>
  <si>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</si>
  <si>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</si>
  <si>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</si>
  <si>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</si>
  <si>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</si>
  <si>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</si>
  <si>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</si>
  <si>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</si>
  <si>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</si>
  <si>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</si>
  <si>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</si>
  <si>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</si>
  <si>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</si>
  <si>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</si>
  <si>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</si>
  <si>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</si>
  <si>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</si>
  <si>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</si>
  <si>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</si>
  <si>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</si>
  <si>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</si>
  <si>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</si>
  <si>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</si>
  <si>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</si>
  <si>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</si>
  <si>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</si>
  <si>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</si>
  <si>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</si>
  <si>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</si>
  <si>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</si>
  <si>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</si>
  <si>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</si>
  <si>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</si>
  <si>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</si>
  <si>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</si>
  <si>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</si>
  <si>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</si>
  <si>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</si>
  <si>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</si>
  <si>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</si>
  <si>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</si>
  <si>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</si>
  <si>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</si>
  <si>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</si>
  <si>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</si>
  <si>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</si>
  <si>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</si>
  <si>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</si>
  <si>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</si>
  <si>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</si>
  <si>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</si>
  <si>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</si>
  <si>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</si>
  <si>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</si>
  <si>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</si>
  <si>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</si>
  <si>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</si>
  <si>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</si>
  <si>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</si>
  <si>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</si>
  <si>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</si>
  <si>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</si>
  <si>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</si>
  <si>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</si>
  <si>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</si>
  <si>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</si>
  <si>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</si>
  <si>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</si>
  <si>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</si>
  <si>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</si>
  <si>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</si>
  <si>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</si>
  <si>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</si>
  <si>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</si>
  <si>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</si>
  <si>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</si>
  <si>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</si>
  <si>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</si>
  <si>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</si>
  <si>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</si>
  <si>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</si>
  <si>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</si>
  <si>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</si>
  <si>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</si>
  <si>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</si>
  <si>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</si>
  <si>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</si>
  <si>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</si>
  <si>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</si>
  <si>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</si>
  <si>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</si>
  <si>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</si>
  <si>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</si>
  <si>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</si>
  <si>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</si>
  <si>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</si>
  <si>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</si>
  <si>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</si>
  <si>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</si>
  <si>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</si>
  <si>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</si>
  <si>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</si>
  <si>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</si>
  <si>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</si>
  <si>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</si>
  <si>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</si>
  <si>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</si>
  <si>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</si>
  <si>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</si>
  <si>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</si>
  <si>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</si>
  <si>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</si>
  <si>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</si>
  <si>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</si>
  <si>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</si>
  <si>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</si>
  <si>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</si>
  <si>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</si>
  <si>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</si>
  <si>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</si>
  <si>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</si>
  <si>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</si>
  <si>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</si>
  <si>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</si>
  <si>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</si>
  <si>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</si>
  <si>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</si>
  <si>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</si>
  <si>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</si>
  <si>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</si>
  <si>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</si>
  <si>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</si>
  <si>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</si>
  <si>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</si>
  <si>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</si>
  <si>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</si>
  <si>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</si>
  <si>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</si>
  <si>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</si>
  <si>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</si>
  <si>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</si>
  <si>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</si>
  <si>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</si>
  <si>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</si>
  <si>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</si>
  <si>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</si>
  <si>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</si>
  <si>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</si>
  <si>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</si>
  <si>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</si>
  <si>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</si>
  <si>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</si>
  <si>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</si>
  <si>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</si>
  <si>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</si>
  <si>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</si>
  <si>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</si>
  <si>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</si>
  <si>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</si>
  <si>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</si>
  <si>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</si>
  <si>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</si>
  <si>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</si>
  <si>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</si>
  <si>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</si>
  <si>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</si>
  <si>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</si>
  <si>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</si>
  <si>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</si>
  <si>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</si>
  <si>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</si>
  <si>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</si>
  <si>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</si>
  <si>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</si>
  <si>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</si>
  <si>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</si>
  <si>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</si>
  <si>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</si>
  <si>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</si>
  <si>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</si>
  <si>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</si>
  <si>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</si>
  <si>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</si>
  <si>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</si>
  <si>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</si>
  <si>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</si>
  <si>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</si>
  <si>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</si>
  <si>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</si>
  <si>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</si>
  <si>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</si>
  <si>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</si>
  <si>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</si>
  <si>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</si>
  <si>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</si>
  <si>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</si>
  <si>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</si>
  <si>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</si>
  <si>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</si>
  <si>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</si>
  <si>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</si>
  <si>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</si>
  <si>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</si>
  <si>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</si>
  <si>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</si>
  <si>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</si>
  <si>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</si>
  <si>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</si>
  <si>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</si>
  <si>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</si>
  <si>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</si>
  <si>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</si>
  <si>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</si>
  <si>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</si>
  <si>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</si>
  <si>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</si>
  <si>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</si>
  <si>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</si>
  <si>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</si>
  <si>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</si>
  <si>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</si>
  <si>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</si>
  <si>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</si>
  <si>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</si>
  <si>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</si>
  <si>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</si>
  <si>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</si>
  <si>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</si>
  <si>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</si>
  <si>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</si>
  <si>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</si>
  <si>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</si>
  <si>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</si>
  <si>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</si>
  <si>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</si>
  <si>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</si>
  <si>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</si>
  <si>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</si>
  <si>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</si>
  <si>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</si>
  <si>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</si>
  <si>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</si>
  <si>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</si>
  <si>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</si>
  <si>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</si>
  <si>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</si>
  <si>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</si>
  <si>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</si>
  <si>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</si>
  <si>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</si>
  <si>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</si>
  <si>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</si>
  <si>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</si>
  <si>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</si>
  <si>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</si>
  <si>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</si>
  <si>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</si>
  <si>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</si>
  <si>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</si>
  <si>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</si>
  <si>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</si>
  <si>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</si>
  <si>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</si>
  <si>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</si>
  <si>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</si>
  <si>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</si>
  <si>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</si>
  <si>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</si>
  <si>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</si>
  <si>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</si>
  <si>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</si>
  <si>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</si>
  <si>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</si>
  <si>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</si>
  <si>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</si>
  <si>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</si>
  <si>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</si>
  <si>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</si>
  <si>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</si>
  <si>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</si>
  <si>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</si>
  <si>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</si>
  <si>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</si>
  <si>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</si>
  <si>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</si>
  <si>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</si>
  <si>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</si>
  <si>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</si>
  <si>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</si>
  <si>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</si>
  <si>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</si>
  <si>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</si>
  <si>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</si>
  <si>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</si>
  <si>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</si>
  <si>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</si>
  <si>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</si>
  <si>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</si>
  <si>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</si>
  <si>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</si>
  <si>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</si>
  <si>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</si>
  <si>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</si>
  <si>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</si>
  <si>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</si>
  <si>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</si>
  <si>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</si>
  <si>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</si>
  <si>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</si>
  <si>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</si>
  <si>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</si>
  <si>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</si>
  <si>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</si>
  <si>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</si>
  <si>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</si>
  <si>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</si>
  <si>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</si>
  <si>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</si>
  <si>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</si>
  <si>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</si>
  <si>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</si>
  <si>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</si>
  <si>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</si>
  <si>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</si>
  <si>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</si>
  <si>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</si>
  <si>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</si>
  <si>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</si>
  <si>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</si>
  <si>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</si>
  <si>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</si>
  <si>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</si>
  <si>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</si>
  <si>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</si>
  <si>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</si>
  <si>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</si>
  <si>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</si>
  <si>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</si>
  <si>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</si>
  <si>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</si>
  <si>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</si>
  <si>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</si>
  <si>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</si>
  <si>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</si>
  <si>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</si>
  <si>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</si>
  <si>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</si>
  <si>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</si>
  <si>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</si>
  <si>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</si>
  <si>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</si>
  <si>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</si>
  <si>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</si>
  <si>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</si>
  <si>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</si>
  <si>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</si>
  <si>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</si>
  <si>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</si>
  <si>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</si>
  <si>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</si>
  <si>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</si>
  <si>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</si>
  <si>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</si>
  <si>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</si>
  <si>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</si>
  <si>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</si>
  <si>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</si>
  <si>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</si>
  <si>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</si>
  <si>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</si>
  <si>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</si>
  <si>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</si>
  <si>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</si>
  <si>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</si>
  <si>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</si>
  <si>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</si>
  <si>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</si>
  <si>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</si>
  <si>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</si>
  <si>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</si>
  <si>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</si>
  <si>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</si>
  <si>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</si>
  <si>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</si>
  <si>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</si>
  <si>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</si>
  <si>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</si>
  <si>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</si>
  <si>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</si>
  <si>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</si>
  <si>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</si>
  <si>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</si>
  <si>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</si>
  <si>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</si>
  <si>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</si>
  <si>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</si>
  <si>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</si>
  <si>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</si>
  <si>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</si>
  <si>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</si>
  <si>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</si>
  <si>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</si>
  <si>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</si>
  <si>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</si>
  <si>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</si>
  <si>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</si>
  <si>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</si>
  <si>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</si>
  <si>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</si>
  <si>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</si>
  <si>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</si>
  <si>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</si>
  <si>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</si>
  <si>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</si>
  <si>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</si>
  <si>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</si>
  <si>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</si>
  <si>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</si>
  <si>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</si>
  <si>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</si>
  <si>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</si>
  <si>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</si>
  <si>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</si>
  <si>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</si>
  <si>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</si>
  <si>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</si>
  <si>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</si>
  <si>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</si>
  <si>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</si>
  <si>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</si>
  <si>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</si>
  <si>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</si>
  <si>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</si>
  <si>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</si>
  <si>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</si>
  <si>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</si>
  <si>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</si>
  <si>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</si>
  <si>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</si>
  <si>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</si>
  <si>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</si>
  <si>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</si>
  <si>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</si>
  <si>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</si>
  <si>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</si>
  <si>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</si>
  <si>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</si>
  <si>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</si>
  <si>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</si>
  <si>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</si>
  <si>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</si>
  <si>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</si>
  <si>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</si>
  <si>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</si>
  <si>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</si>
  <si>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</si>
  <si>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</si>
  <si>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</si>
  <si>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</si>
  <si>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</si>
  <si>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</si>
  <si>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</si>
  <si>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</si>
  <si>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</si>
  <si>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</si>
  <si>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</si>
  <si>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</si>
  <si>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</si>
  <si>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</si>
  <si>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</si>
  <si>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</si>
  <si>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</si>
  <si>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</si>
  <si>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</si>
  <si>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</si>
  <si>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</si>
  <si>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</si>
  <si>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</si>
  <si>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</si>
  <si>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</si>
  <si>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</si>
  <si>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</si>
  <si>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</si>
  <si>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</si>
  <si>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</si>
  <si>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</si>
  <si>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</si>
  <si>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</si>
  <si>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</si>
  <si>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</si>
  <si>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</si>
  <si>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</si>
  <si>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</si>
  <si>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</si>
  <si>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</si>
  <si>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</si>
  <si>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</si>
  <si>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</si>
  <si>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</si>
  <si>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</si>
  <si>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</si>
  <si>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</si>
  <si>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</si>
  <si>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</si>
  <si>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</si>
  <si>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</si>
  <si>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</si>
  <si>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</si>
  <si>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</si>
  <si>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</si>
  <si>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</si>
  <si>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</si>
  <si>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</si>
  <si>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</si>
  <si>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</si>
  <si>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</si>
  <si>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</si>
  <si>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</si>
  <si>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</si>
  <si>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</si>
  <si>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</si>
  <si>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</si>
  <si>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</si>
  <si>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</si>
  <si>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</si>
  <si>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</si>
  <si>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</si>
  <si>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</si>
  <si>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</si>
  <si>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</si>
  <si>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</si>
  <si>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</si>
  <si>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</si>
  <si>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</si>
  <si>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</si>
  <si>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</si>
  <si>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</si>
  <si>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</si>
  <si>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</si>
  <si>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</si>
  <si>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</si>
  <si>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</si>
  <si>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</si>
  <si>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</si>
  <si>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</si>
  <si>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</si>
  <si>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</si>
  <si>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</si>
  <si>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</si>
  <si>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</si>
  <si>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</si>
  <si>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</si>
  <si>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</si>
  <si>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</si>
  <si>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</si>
  <si>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</si>
  <si>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</si>
  <si>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</si>
  <si>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</si>
  <si>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</si>
  <si>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</si>
  <si>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</si>
  <si>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</si>
  <si>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</si>
  <si>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</si>
  <si>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</si>
  <si>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</si>
  <si>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</si>
  <si>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</si>
  <si>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</si>
  <si>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</si>
  <si>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</si>
  <si>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</si>
  <si>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</si>
  <si>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</si>
  <si>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</si>
  <si>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</si>
  <si>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</si>
  <si>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</si>
  <si>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</si>
  <si>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</si>
  <si>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</si>
  <si>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</si>
  <si>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</si>
  <si>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</si>
  <si>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</si>
  <si>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</si>
  <si>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</si>
  <si>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</si>
  <si>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</si>
  <si>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</si>
  <si>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</si>
  <si>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</si>
  <si>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</si>
  <si>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</si>
  <si>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</si>
  <si>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</si>
  <si>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</si>
  <si>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</si>
  <si>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</si>
  <si>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</si>
  <si>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</si>
  <si>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</si>
  <si>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</si>
  <si>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</si>
  <si>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</si>
  <si>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</si>
  <si>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</si>
  <si>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</si>
  <si>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</si>
  <si>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</si>
  <si>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</si>
  <si>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</si>
  <si>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</si>
  <si>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</si>
  <si>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</si>
  <si>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</si>
  <si>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</si>
  <si>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</si>
  <si>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</si>
  <si>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</si>
  <si>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</si>
  <si>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</si>
  <si>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</si>
  <si>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</si>
  <si>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</si>
  <si>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</si>
  <si>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</si>
  <si>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</si>
  <si>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</si>
  <si>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</si>
  <si>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</si>
  <si>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</si>
  <si>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</si>
  <si>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</si>
  <si>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</si>
  <si>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</si>
  <si>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</si>
  <si>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</si>
  <si>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</si>
  <si>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</si>
  <si>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</si>
  <si>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</si>
  <si>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</si>
  <si>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</si>
  <si>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</si>
  <si>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</si>
  <si>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</si>
  <si>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</si>
  <si>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</si>
  <si>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</si>
  <si>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</si>
  <si>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</si>
  <si>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</si>
  <si>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</si>
  <si>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</si>
  <si>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</si>
  <si>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</si>
  <si>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</si>
  <si>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</si>
  <si>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</si>
  <si>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</si>
  <si>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</si>
  <si>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</si>
  <si>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</si>
  <si>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</si>
  <si>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</si>
  <si>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</si>
  <si>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</si>
  <si>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</si>
  <si>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</si>
  <si>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</si>
  <si>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</si>
  <si>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</si>
  <si>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</si>
  <si>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</si>
  <si>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</si>
  <si>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</si>
  <si>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</si>
  <si>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</si>
  <si>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</si>
  <si>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</si>
  <si>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</si>
  <si>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</si>
  <si>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</si>
  <si>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</si>
  <si>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</si>
  <si>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</si>
  <si>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</si>
  <si>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</si>
  <si>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</si>
  <si>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</si>
  <si>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</si>
  <si>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</si>
  <si>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</si>
  <si>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</si>
  <si>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</si>
  <si>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</si>
  <si>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</si>
  <si>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</si>
  <si>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</si>
  <si>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</si>
  <si>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</si>
  <si>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</si>
  <si>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</si>
  <si>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</si>
  <si>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</si>
  <si>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</si>
  <si>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</si>
  <si>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</si>
  <si>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</si>
  <si>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</si>
  <si>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</si>
  <si>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</si>
  <si>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</si>
  <si>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</si>
  <si>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</si>
  <si>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</si>
  <si>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</si>
  <si>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</si>
  <si>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</si>
  <si>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</si>
  <si>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</si>
  <si>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</si>
  <si>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</si>
  <si>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</si>
  <si>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</si>
  <si>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</si>
  <si>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</si>
  <si>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</si>
  <si>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</si>
  <si>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</si>
  <si>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</si>
  <si>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</si>
  <si>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</si>
  <si>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</si>
  <si>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</si>
  <si>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</si>
  <si>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</si>
  <si>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</si>
  <si>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</si>
  <si>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</si>
  <si>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</si>
  <si>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</si>
  <si>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</si>
  <si>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</si>
  <si>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</si>
  <si>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</si>
  <si>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</si>
  <si>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</si>
  <si>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</si>
  <si>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</si>
  <si>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</si>
  <si>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</si>
  <si>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</si>
  <si>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</si>
  <si>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</si>
  <si>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</si>
  <si>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</si>
  <si>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</si>
  <si>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</si>
  <si>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</si>
  <si>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</si>
  <si>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</si>
  <si>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</si>
  <si>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</si>
  <si>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</si>
  <si>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</si>
  <si>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</si>
  <si>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</si>
  <si>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</si>
  <si>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</si>
  <si>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</si>
  <si>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</si>
  <si>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</si>
  <si>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</si>
  <si>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</si>
  <si>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</si>
  <si>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</si>
  <si>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</si>
  <si>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</si>
  <si>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</si>
  <si>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</si>
  <si>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</si>
  <si>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</si>
  <si>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</si>
  <si>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</si>
  <si>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</si>
  <si>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</si>
  <si>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</si>
  <si>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</si>
  <si>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</si>
  <si>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</si>
  <si>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</si>
  <si>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</si>
  <si>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</si>
  <si>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</si>
  <si>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</si>
  <si>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</si>
  <si>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</si>
  <si>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</si>
  <si>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</si>
  <si>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</si>
  <si>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</si>
  <si>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</si>
  <si>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</si>
  <si>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</si>
  <si>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</si>
  <si>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</si>
  <si>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</si>
  <si>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</si>
  <si>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</si>
  <si>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</si>
  <si>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</si>
  <si>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</si>
  <si>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</si>
  <si>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</si>
  <si>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</si>
  <si>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</si>
  <si>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</si>
  <si>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</si>
  <si>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</si>
  <si>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</si>
  <si>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</si>
  <si>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</si>
  <si>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</si>
  <si>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</si>
  <si>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</si>
  <si>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</si>
  <si>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</si>
  <si>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</si>
  <si>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</si>
  <si>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</si>
  <si>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</si>
  <si>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</si>
  <si>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</si>
  <si>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</si>
  <si>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</si>
  <si>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</si>
  <si>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</si>
  <si>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</si>
  <si>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</si>
  <si>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</si>
  <si>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</si>
  <si>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</si>
  <si>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</si>
  <si>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</si>
  <si>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</si>
  <si>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</si>
  <si>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</si>
  <si>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</si>
  <si>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</si>
  <si>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</si>
  <si>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</si>
  <si>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</si>
  <si>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</si>
  <si>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</si>
  <si>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</si>
  <si>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</si>
  <si>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</si>
  <si>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</si>
  <si>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</si>
  <si>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</si>
  <si>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</si>
  <si>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</si>
  <si>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</si>
  <si>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</si>
  <si>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</si>
  <si>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</si>
  <si>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</si>
  <si>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</si>
  <si>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</si>
  <si>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</si>
  <si>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</si>
  <si>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</si>
  <si>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</si>
  <si>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</si>
  <si>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</si>
  <si>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</si>
  <si>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</si>
  <si>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</si>
  <si>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</si>
  <si>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</si>
  <si>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</si>
  <si>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</si>
  <si>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</si>
  <si>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</si>
  <si>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</si>
  <si>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</si>
  <si>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</si>
  <si>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</si>
  <si>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</si>
  <si>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</si>
  <si>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</si>
  <si>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</si>
  <si>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</si>
  <si>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</si>
  <si>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</si>
  <si>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</si>
  <si>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</si>
  <si>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</si>
  <si>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</si>
  <si>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</si>
  <si>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</si>
  <si>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</si>
  <si>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</si>
  <si>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</si>
  <si>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</si>
  <si>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</si>
  <si>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</si>
  <si>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</si>
  <si>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</si>
  <si>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</si>
  <si>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</si>
  <si>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</si>
  <si>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</si>
  <si>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</si>
  <si>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</si>
  <si>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</si>
  <si>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</si>
  <si>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</si>
  <si>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</si>
  <si>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</si>
  <si>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</si>
  <si>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</si>
  <si>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</si>
  <si>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</si>
  <si>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</si>
  <si>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</si>
  <si>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</si>
  <si>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</si>
  <si>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</si>
  <si>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</si>
  <si>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</si>
  <si>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</si>
  <si>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</si>
  <si>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</si>
  <si>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</si>
  <si>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</si>
  <si>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</si>
  <si>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</si>
  <si>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</si>
  <si>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</si>
  <si>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</si>
  <si>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</si>
  <si>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</si>
  <si>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</si>
  <si>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</si>
  <si>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</si>
  <si>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</si>
  <si>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</si>
  <si>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</si>
  <si>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</si>
  <si>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</si>
  <si>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</si>
  <si>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</si>
  <si>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</si>
  <si>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</si>
  <si>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</si>
  <si>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</si>
  <si>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</si>
  <si>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</si>
  <si>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</si>
  <si>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</si>
  <si>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</si>
  <si>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</si>
  <si>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</si>
  <si>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</si>
  <si>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</si>
  <si>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</si>
  <si>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</si>
  <si>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</si>
  <si>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</si>
  <si>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</si>
  <si>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</si>
  <si>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</si>
  <si>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</si>
  <si>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</si>
  <si>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</si>
  <si>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</si>
  <si>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</si>
  <si>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</si>
  <si>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</si>
  <si>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</si>
  <si>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</si>
  <si>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</si>
  <si>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</si>
  <si>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</si>
  <si>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</si>
  <si>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</si>
  <si>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</si>
  <si>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</si>
  <si>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</si>
  <si>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</si>
  <si>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</si>
  <si>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</si>
  <si>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</si>
  <si>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</si>
  <si>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</si>
  <si>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</si>
  <si>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</si>
  <si>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</si>
  <si>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</si>
  <si>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</si>
  <si>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</si>
  <si>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</si>
  <si>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</si>
  <si>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</si>
  <si>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</si>
  <si>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</si>
  <si>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</si>
  <si>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</si>
  <si>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</si>
  <si>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</si>
  <si>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</si>
  <si>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</si>
  <si>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</si>
  <si>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</si>
  <si>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</si>
  <si>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</si>
  <si>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</si>
  <si>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</si>
  <si>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</si>
  <si>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</si>
  <si>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</si>
  <si>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</si>
  <si>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</si>
  <si>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</si>
  <si>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</si>
  <si>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</si>
  <si>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</si>
  <si>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</si>
  <si>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</si>
  <si>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</si>
  <si>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</si>
  <si>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</si>
  <si>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</si>
  <si>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</si>
  <si>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</si>
  <si>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</si>
  <si>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</si>
  <si>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</si>
  <si>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</si>
  <si>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</si>
  <si>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</si>
  <si>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</si>
  <si>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</si>
  <si>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</si>
  <si>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</si>
  <si>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</si>
  <si>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</si>
  <si>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</si>
  <si>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</si>
  <si>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</si>
  <si>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</si>
  <si>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</si>
  <si>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</si>
  <si>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</si>
  <si>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</si>
  <si>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</si>
  <si>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</si>
  <si>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</si>
  <si>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</si>
  <si>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</si>
  <si>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</si>
  <si>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</si>
  <si>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</si>
  <si>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</si>
  <si>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</si>
  <si>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</si>
  <si>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</si>
  <si>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</si>
  <si>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</si>
  <si>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</si>
  <si>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</si>
  <si>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</si>
  <si>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</si>
  <si>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</si>
  <si>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</si>
  <si>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</si>
  <si>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</si>
  <si>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</si>
  <si>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</si>
  <si>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</si>
  <si>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</si>
  <si>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</si>
  <si>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</si>
  <si>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</si>
  <si>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</si>
  <si>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</si>
  <si>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</si>
  <si>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</si>
  <si>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</si>
  <si>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</si>
  <si>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</si>
  <si>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</si>
  <si>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</si>
  <si>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</si>
  <si>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</si>
  <si>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</si>
  <si>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</si>
  <si>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</si>
  <si>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</si>
  <si>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</si>
  <si>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</si>
  <si>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</si>
  <si>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</si>
  <si>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</si>
  <si>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</si>
  <si>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</si>
  <si>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</si>
  <si>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</si>
  <si>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</si>
  <si>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</si>
  <si>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</si>
  <si>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</si>
  <si>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</si>
  <si>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</si>
  <si>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</si>
  <si>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</si>
  <si>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</si>
  <si>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</si>
  <si>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</si>
  <si>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</si>
  <si>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</si>
  <si>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</si>
  <si>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</si>
  <si>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</si>
  <si>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</si>
  <si>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</si>
  <si>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</si>
  <si>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</si>
  <si>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</si>
  <si>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</si>
  <si>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</si>
  <si>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</si>
  <si>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</si>
  <si>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</si>
  <si>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</si>
  <si>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</si>
  <si>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</si>
  <si>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</si>
  <si>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</si>
  <si>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</si>
  <si>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</si>
  <si>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</si>
  <si>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</si>
  <si>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</si>
  <si>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</si>
  <si>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</si>
  <si>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</si>
  <si>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</si>
  <si>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</si>
  <si>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</si>
  <si>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</si>
  <si>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</si>
  <si>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</si>
  <si>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</si>
  <si>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</si>
  <si>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</si>
  <si>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</si>
  <si>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</si>
  <si>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</si>
  <si>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</si>
  <si>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</si>
  <si>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</si>
  <si>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</si>
  <si>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</si>
  <si>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</si>
  <si>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</si>
  <si>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</si>
  <si>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</si>
  <si>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</si>
  <si>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</si>
  <si>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</si>
  <si>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</si>
  <si>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</si>
  <si>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</si>
  <si>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</si>
  <si>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</si>
  <si>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</si>
  <si>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</si>
  <si>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</si>
  <si>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</si>
  <si>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</si>
  <si>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</si>
  <si>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</si>
  <si>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</si>
  <si>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</si>
  <si>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</si>
  <si>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</si>
  <si>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</si>
  <si>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</si>
  <si>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</si>
  <si>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</si>
  <si>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</si>
  <si>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</si>
  <si>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</si>
  <si>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</si>
  <si>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</si>
  <si>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</si>
  <si>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</si>
  <si>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</si>
  <si>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</si>
  <si>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</si>
  <si>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</si>
  <si>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</si>
  <si>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</si>
  <si>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</si>
  <si>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</si>
  <si>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</si>
  <si>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</si>
  <si>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</si>
  <si>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</si>
  <si>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</si>
  <si>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</si>
  <si>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</si>
  <si>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</si>
  <si>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</si>
  <si>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</si>
  <si>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</si>
  <si>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</si>
  <si>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</si>
  <si>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</si>
  <si>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</si>
  <si>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</si>
  <si>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</si>
  <si>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</si>
  <si>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</si>
  <si>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</si>
  <si>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</si>
  <si>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</si>
  <si>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</si>
  <si>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</si>
  <si>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</si>
  <si>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</si>
  <si>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</si>
  <si>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</si>
  <si>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</si>
  <si>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</si>
  <si>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</si>
  <si>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</si>
  <si>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</si>
  <si>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</si>
  <si>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</si>
  <si>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</si>
  <si>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</si>
  <si>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</si>
  <si>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</si>
  <si>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</si>
  <si>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</si>
  <si>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</si>
  <si>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</si>
  <si>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</si>
  <si>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</si>
  <si>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</si>
  <si>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</si>
  <si>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</si>
  <si>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</si>
  <si>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</si>
  <si>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</si>
  <si>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</si>
  <si>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</si>
  <si>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</si>
  <si>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</si>
  <si>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</si>
  <si>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</si>
  <si>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</si>
  <si>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</si>
  <si>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</si>
  <si>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</si>
  <si>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</si>
  <si>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</si>
  <si>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</si>
  <si>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</si>
  <si>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</si>
  <si>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</si>
  <si>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</si>
  <si>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</si>
  <si>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</si>
  <si>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</si>
  <si>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</si>
  <si>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</si>
  <si>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</si>
  <si>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</si>
  <si>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</si>
  <si>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</si>
  <si>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</si>
  <si>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</si>
  <si>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</si>
  <si>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</si>
  <si>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</si>
  <si>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</si>
  <si>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</si>
  <si>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</si>
  <si>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</si>
  <si>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</si>
  <si>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</si>
  <si>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</si>
  <si>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</si>
  <si>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</si>
  <si>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</si>
  <si>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</si>
  <si>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</si>
  <si>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</si>
  <si>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</si>
  <si>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</si>
  <si>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</si>
  <si>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</si>
  <si>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</si>
  <si>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</si>
  <si>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</si>
  <si>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</si>
  <si>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</si>
  <si>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</si>
  <si>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</si>
  <si>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</si>
  <si>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</si>
  <si>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</si>
  <si>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</si>
  <si>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</si>
  <si>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</si>
  <si>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</si>
  <si>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</si>
  <si>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</si>
  <si>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</si>
  <si>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</si>
  <si>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</si>
  <si>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</si>
  <si>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</si>
  <si>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</si>
  <si>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</si>
  <si>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</si>
  <si>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</si>
  <si>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</si>
  <si>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</si>
  <si>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</si>
  <si>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</si>
  <si>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</si>
  <si>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</si>
  <si>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</si>
  <si>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</si>
  <si>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</si>
  <si>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</si>
  <si>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</si>
  <si>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</si>
  <si>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</si>
  <si>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</si>
  <si>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</si>
  <si>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</si>
  <si>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</si>
  <si>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</si>
  <si>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</si>
  <si>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</si>
  <si>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</si>
  <si>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</si>
  <si>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</si>
  <si>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</si>
  <si>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</si>
  <si>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</si>
  <si>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</si>
  <si>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</si>
  <si>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</si>
  <si>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</si>
  <si>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</si>
  <si>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</si>
  <si>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</si>
  <si>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</si>
  <si>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</si>
  <si>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</si>
  <si>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</si>
  <si>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</si>
  <si>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</si>
  <si>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</si>
  <si>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</si>
  <si>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</si>
  <si>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</si>
  <si>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</si>
  <si>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</si>
  <si>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</si>
  <si>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</si>
  <si>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</si>
  <si>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</si>
  <si>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</si>
  <si>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</si>
  <si>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</si>
  <si>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</si>
  <si>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</si>
  <si>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</si>
  <si>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</si>
  <si>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</si>
  <si>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</si>
  <si>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</si>
  <si>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</si>
  <si>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</si>
  <si>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</si>
  <si>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</si>
  <si>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</si>
  <si>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</si>
  <si>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</si>
  <si>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</si>
  <si>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</si>
  <si>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</si>
  <si>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</si>
  <si>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</si>
  <si>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</si>
  <si>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</si>
  <si>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</si>
  <si>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</si>
  <si>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</si>
  <si>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</si>
  <si>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</si>
  <si>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</si>
  <si>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</si>
  <si>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</si>
  <si>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</si>
  <si>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</si>
  <si>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</si>
  <si>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</si>
  <si>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</si>
  <si>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</si>
  <si>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</si>
  <si>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</si>
  <si>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</si>
  <si>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</si>
  <si>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</si>
  <si>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</si>
  <si>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</si>
  <si>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</si>
  <si>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</si>
  <si>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</si>
  <si>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</si>
  <si>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</si>
  <si>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</si>
  <si>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</si>
  <si>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</si>
  <si>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</si>
  <si>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</si>
  <si>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</si>
  <si>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</si>
  <si>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</si>
  <si>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</si>
  <si>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</si>
  <si>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</si>
  <si>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</si>
  <si>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</si>
  <si>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</si>
  <si>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</si>
  <si>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</si>
  <si>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</si>
  <si>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</si>
  <si>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</si>
  <si>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</si>
  <si>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</si>
  <si>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</si>
  <si>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</si>
  <si>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</si>
  <si>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</si>
  <si>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</si>
  <si>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</si>
  <si>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</si>
  <si>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</si>
  <si>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</si>
  <si>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</si>
  <si>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</si>
  <si>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</si>
  <si>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</si>
  <si>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</si>
  <si>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</si>
  <si>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</si>
  <si>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</si>
  <si>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</si>
  <si>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</si>
  <si>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</si>
  <si>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</si>
  <si>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</si>
  <si>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</si>
  <si>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</si>
  <si>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</si>
  <si>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</si>
  <si>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</si>
  <si>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</si>
  <si>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</si>
  <si>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</si>
  <si>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</si>
  <si>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</si>
  <si>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</si>
  <si>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</si>
  <si>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</si>
  <si>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</si>
  <si>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</si>
  <si>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</si>
  <si>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</si>
  <si>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</si>
  <si>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</si>
  <si>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</si>
  <si>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</si>
  <si>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</si>
  <si>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</si>
  <si>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</si>
  <si>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</si>
  <si>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</si>
  <si>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</si>
  <si>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</si>
  <si>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</si>
  <si>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</si>
  <si>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</si>
  <si>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</si>
  <si>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</si>
  <si>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</si>
  <si>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</si>
  <si>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</si>
  <si>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</si>
  <si>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</si>
  <si>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</si>
  <si>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</si>
  <si>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</si>
  <si>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</si>
  <si>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</si>
  <si>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</si>
  <si>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</si>
  <si>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</si>
  <si>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</si>
  <si>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</si>
  <si>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</si>
  <si>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</si>
  <si>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</si>
  <si>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</si>
  <si>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</si>
  <si>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</si>
  <si>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</si>
  <si>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</si>
  <si>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</si>
  <si>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</si>
  <si>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</si>
  <si>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</si>
  <si>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</si>
  <si>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</si>
  <si>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</si>
  <si>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</si>
  <si>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</si>
  <si>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</si>
  <si>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</si>
  <si>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</si>
  <si>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</si>
  <si>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</si>
  <si>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</si>
  <si>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</si>
  <si>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</si>
  <si>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</si>
  <si>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</si>
  <si>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</si>
  <si>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</si>
  <si>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</si>
  <si>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</si>
  <si>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</si>
  <si>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</si>
  <si>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</si>
  <si>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</si>
  <si>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</si>
  <si>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</si>
  <si>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</si>
  <si>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</si>
  <si>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</si>
  <si>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</si>
  <si>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</si>
  <si>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</si>
  <si>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</si>
  <si>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</si>
  <si>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</si>
  <si>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</si>
  <si>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</si>
  <si>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</si>
  <si>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</si>
  <si>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</si>
  <si>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</si>
  <si>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</si>
  <si>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</si>
  <si>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</si>
  <si>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</si>
  <si>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</si>
  <si>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</si>
  <si>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</si>
  <si>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</si>
  <si>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</si>
  <si>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</si>
  <si>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</si>
  <si>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</si>
  <si>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</si>
  <si>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</si>
  <si>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</si>
  <si>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</si>
  <si>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</si>
  <si>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</si>
  <si>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</si>
  <si>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</si>
  <si>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</si>
  <si>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</si>
  <si>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</si>
  <si>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</si>
  <si>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</si>
  <si>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</si>
  <si>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</si>
  <si>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</si>
  <si>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</si>
  <si>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</si>
  <si>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</si>
  <si>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</si>
  <si>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</si>
  <si>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</si>
  <si>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</si>
  <si>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</si>
  <si>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</si>
  <si>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</si>
  <si>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</si>
  <si>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</si>
  <si>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</si>
  <si>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</si>
  <si>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</si>
  <si>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</si>
  <si>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</si>
  <si>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</si>
  <si>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</si>
  <si>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</si>
  <si>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</si>
  <si>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</si>
  <si>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</si>
  <si>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</si>
  <si>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</si>
  <si>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</si>
  <si>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</si>
  <si>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</si>
  <si>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</si>
  <si>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</si>
  <si>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</si>
  <si>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</si>
  <si>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</si>
  <si>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</si>
  <si>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</si>
  <si>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</si>
  <si>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</si>
  <si>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</si>
  <si>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</si>
  <si>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</si>
  <si>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</si>
  <si>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</si>
  <si>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</si>
  <si>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</si>
  <si>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</si>
  <si>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</si>
  <si>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</si>
  <si>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</si>
  <si>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</si>
  <si>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</si>
  <si>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</si>
  <si>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</si>
  <si>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</si>
  <si>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</si>
  <si>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</si>
  <si>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</si>
  <si>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</si>
  <si>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</si>
  <si>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</si>
  <si>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</si>
  <si>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</si>
  <si>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</si>
  <si>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</si>
  <si>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</si>
  <si>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</si>
  <si>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</si>
  <si>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</si>
  <si>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</si>
  <si>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</si>
  <si>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</si>
  <si>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</si>
  <si>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</si>
  <si>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</si>
  <si>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</si>
  <si>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</si>
  <si>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</si>
  <si>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</si>
  <si>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</si>
  <si>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</si>
  <si>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</si>
  <si>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</si>
  <si>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</si>
  <si>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</si>
  <si>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</si>
  <si>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</si>
  <si>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</si>
  <si>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</si>
  <si>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</si>
  <si>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</si>
  <si>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</si>
  <si>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</si>
  <si>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</si>
  <si>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</si>
  <si>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</si>
  <si>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</si>
  <si>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</si>
  <si>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</si>
  <si>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</si>
  <si>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</si>
  <si>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</si>
  <si>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</si>
  <si>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</si>
  <si>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</si>
  <si>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</si>
  <si>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</si>
  <si>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</si>
  <si>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</si>
  <si>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</si>
  <si>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</si>
  <si>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</si>
  <si>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</si>
  <si>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</si>
  <si>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</si>
  <si>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</si>
  <si>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</si>
  <si>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</si>
  <si>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</si>
  <si>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</si>
  <si>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</si>
  <si>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</si>
  <si>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</si>
  <si>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</si>
  <si>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</si>
  <si>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</si>
  <si>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</si>
  <si>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</si>
  <si>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</si>
  <si>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</si>
  <si>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</si>
  <si>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</si>
  <si>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</si>
  <si>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</si>
  <si>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</si>
  <si>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</si>
  <si>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</si>
  <si>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</si>
  <si>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</si>
  <si>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</si>
  <si>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</si>
  <si>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</si>
  <si>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</si>
  <si>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</si>
  <si>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</si>
  <si>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</si>
  <si>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</si>
  <si>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</si>
  <si>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</si>
  <si>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</si>
  <si>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</si>
  <si>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</si>
  <si>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</si>
  <si>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</si>
  <si>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</si>
  <si>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</si>
  <si>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</si>
  <si>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</si>
  <si>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</si>
  <si>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</si>
  <si>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</si>
  <si>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</si>
  <si>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</si>
  <si>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</si>
  <si>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</si>
  <si>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</si>
  <si>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</si>
  <si>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</si>
  <si>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</si>
  <si>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</si>
  <si>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</si>
  <si>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</si>
  <si>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</si>
  <si>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</si>
  <si>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</si>
  <si>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</si>
  <si>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</si>
  <si>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</si>
  <si>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</si>
  <si>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</si>
  <si>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</si>
  <si>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</si>
  <si>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</si>
  <si>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</si>
  <si>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</si>
  <si>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</si>
  <si>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</si>
  <si>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</si>
  <si>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</si>
  <si>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</si>
  <si>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</si>
  <si>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</si>
  <si>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</si>
  <si>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</si>
  <si>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</si>
  <si>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</si>
  <si>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</si>
  <si>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</si>
  <si>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</si>
  <si>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</si>
  <si>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</si>
  <si>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</si>
  <si>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</si>
  <si>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</si>
  <si>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</si>
  <si>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</si>
  <si>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</si>
  <si>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</si>
  <si>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</si>
  <si>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</si>
  <si>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</si>
  <si>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</si>
  <si>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</si>
  <si>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</si>
  <si>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</si>
  <si>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</si>
  <si>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</si>
  <si>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</si>
  <si>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</si>
  <si>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</si>
  <si>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</si>
  <si>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</si>
  <si>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</si>
  <si>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</si>
  <si>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</si>
  <si>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</si>
  <si>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</si>
  <si>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</si>
  <si>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</si>
  <si>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</si>
  <si>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</si>
  <si>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</si>
  <si>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</si>
  <si>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</si>
  <si>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</si>
  <si>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</si>
  <si>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</si>
  <si>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</si>
  <si>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</si>
  <si>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</si>
  <si>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</si>
  <si>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</si>
  <si>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</si>
  <si>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</si>
  <si>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</si>
  <si>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</si>
  <si>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</si>
  <si>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</si>
  <si>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</si>
  <si>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</si>
  <si>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</si>
  <si>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</si>
  <si>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</si>
  <si>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</si>
  <si>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</si>
  <si>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</si>
  <si>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</si>
  <si>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</si>
  <si>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</si>
  <si>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</si>
  <si>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</si>
  <si>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</si>
  <si>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</si>
  <si>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</si>
  <si>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</si>
  <si>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</si>
  <si>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</si>
  <si>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</si>
  <si>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</si>
  <si>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</si>
  <si>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</si>
  <si>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</si>
  <si>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</si>
  <si>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</si>
  <si>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</si>
  <si>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</si>
  <si>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</si>
  <si>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</si>
  <si>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</si>
  <si>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</si>
  <si>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</si>
  <si>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</si>
  <si>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</si>
  <si>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</si>
  <si>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</si>
  <si>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</si>
  <si>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</si>
  <si>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</si>
  <si>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</si>
  <si>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</si>
  <si>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</si>
  <si>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</si>
  <si>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</si>
  <si>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</si>
  <si>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</si>
  <si>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</si>
  <si>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</si>
  <si>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</si>
  <si>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</si>
  <si>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</si>
  <si>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</si>
  <si>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</si>
  <si>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</si>
  <si>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</si>
  <si>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</si>
  <si>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</si>
  <si>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</si>
  <si>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</si>
  <si>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</si>
  <si>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</si>
  <si>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</si>
  <si>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</si>
  <si>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</si>
  <si>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</si>
  <si>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</si>
  <si>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</si>
  <si>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</si>
  <si>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</si>
  <si>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</si>
  <si>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</si>
  <si>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</si>
  <si>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</si>
  <si>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</si>
  <si>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</si>
  <si>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</si>
  <si>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</si>
  <si>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</si>
  <si>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</si>
  <si>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</si>
  <si>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</si>
  <si>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</si>
  <si>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</si>
  <si>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</si>
  <si>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</si>
  <si>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</si>
  <si>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</si>
  <si>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</si>
  <si>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</si>
  <si>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</si>
  <si>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</si>
  <si>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</si>
  <si>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</si>
  <si>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</si>
  <si>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</si>
  <si>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</si>
  <si>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</si>
  <si>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</si>
  <si>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</si>
  <si>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</si>
  <si>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</si>
  <si>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</si>
  <si>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</si>
  <si>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</si>
  <si>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</si>
  <si>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</si>
  <si>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</si>
  <si>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</si>
  <si>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</si>
  <si>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</si>
  <si>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</si>
  <si>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</si>
  <si>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</si>
  <si>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</si>
  <si>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</si>
  <si>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</si>
  <si>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</si>
  <si>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</si>
  <si>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</si>
  <si>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</si>
  <si>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</si>
  <si>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</si>
  <si>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</si>
  <si>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</si>
  <si>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</si>
  <si>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</si>
  <si>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</si>
  <si>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</si>
  <si>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</si>
  <si>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</si>
  <si>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</si>
  <si>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</si>
  <si>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</si>
  <si>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</si>
  <si>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</si>
  <si>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</si>
  <si>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</si>
  <si>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</si>
  <si>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</si>
  <si>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</si>
  <si>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</si>
  <si>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</si>
  <si>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</si>
  <si>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</si>
  <si>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</si>
  <si>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</si>
  <si>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</si>
  <si>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</si>
  <si>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</si>
  <si>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</si>
  <si>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</si>
  <si>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</si>
  <si>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</si>
  <si>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</si>
  <si>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</si>
  <si>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</si>
  <si>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</si>
  <si>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</si>
  <si>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</si>
  <si>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</si>
  <si>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</si>
  <si>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</si>
  <si>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</si>
  <si>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</si>
  <si>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</si>
  <si>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</si>
  <si>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</si>
  <si>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</si>
  <si>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</si>
  <si>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</si>
  <si>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</si>
  <si>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</si>
  <si>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</si>
  <si>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</si>
  <si>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</si>
  <si>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</si>
  <si>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</si>
  <si>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</si>
  <si>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</si>
  <si>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</si>
  <si>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</si>
  <si>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</si>
  <si>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</si>
  <si>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</si>
  <si>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</si>
  <si>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</si>
  <si>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</si>
  <si>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</si>
  <si>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</si>
  <si>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</si>
  <si>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</si>
  <si>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</si>
  <si>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</si>
  <si>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</si>
  <si>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</si>
  <si>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</si>
  <si>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</si>
  <si>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</si>
  <si>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</si>
  <si>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</si>
  <si>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</si>
  <si>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</si>
  <si>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</si>
  <si>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</si>
  <si>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</si>
  <si>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</si>
  <si>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</si>
  <si>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</si>
  <si>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</si>
  <si>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</si>
  <si>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</si>
  <si>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</si>
  <si>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</si>
  <si>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</si>
  <si>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</si>
  <si>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</si>
  <si>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</si>
  <si>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</si>
  <si>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</si>
  <si>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</si>
  <si>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</si>
  <si>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</si>
  <si>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</si>
  <si>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</si>
  <si>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</si>
  <si>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</si>
  <si>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</si>
  <si>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</si>
  <si>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</si>
  <si>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</si>
  <si>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</si>
  <si>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</si>
  <si>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</si>
  <si>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</si>
  <si>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</si>
  <si>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</si>
  <si>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</si>
  <si>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</si>
  <si>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</si>
  <si>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</si>
  <si>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</si>
  <si>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</si>
  <si>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</si>
  <si>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</si>
  <si>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</si>
  <si>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</si>
  <si>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</si>
  <si>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</si>
  <si>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</si>
  <si>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</si>
  <si>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</si>
  <si>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</si>
  <si>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</si>
  <si>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</si>
  <si>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</si>
  <si>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</si>
  <si>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</si>
  <si>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</si>
  <si>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</si>
  <si>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</si>
  <si>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</si>
  <si>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</si>
  <si>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</si>
  <si>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</si>
  <si>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</si>
  <si>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</si>
  <si>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</si>
  <si>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</si>
  <si>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</si>
  <si>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</si>
  <si>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</si>
  <si>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</si>
  <si>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</si>
  <si>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</si>
  <si>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</si>
  <si>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</si>
  <si>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</si>
  <si>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</si>
  <si>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</si>
  <si>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</si>
  <si>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</si>
  <si>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</si>
  <si>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</si>
  <si>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</si>
  <si>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</si>
  <si>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</si>
  <si>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</si>
  <si>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</si>
  <si>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</si>
  <si>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</si>
  <si>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</si>
  <si>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</si>
  <si>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</si>
  <si>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</si>
  <si>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</si>
  <si>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</si>
  <si>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</si>
  <si>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</si>
  <si>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</si>
  <si>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</si>
  <si>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</si>
  <si>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</si>
  <si>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</si>
  <si>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</si>
  <si>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</si>
  <si>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</si>
  <si>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</si>
  <si>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</si>
  <si>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</si>
  <si>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</si>
  <si>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</si>
  <si>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</si>
  <si>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</si>
  <si>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</si>
  <si>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</si>
  <si>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</si>
  <si>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</si>
  <si>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</si>
  <si>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</si>
  <si>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</si>
  <si>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</si>
  <si>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</si>
  <si>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</si>
  <si>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</si>
  <si>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</si>
  <si>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</si>
  <si>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</si>
  <si>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</si>
  <si>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</si>
  <si>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</si>
  <si>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</si>
  <si>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</si>
  <si>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</si>
  <si>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</si>
  <si>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</si>
  <si>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</si>
  <si>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</si>
  <si>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</si>
  <si>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</si>
  <si>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</si>
  <si>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</si>
  <si>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</si>
  <si>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</si>
  <si>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</si>
  <si>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</si>
  <si>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</si>
  <si>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</si>
  <si>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</si>
  <si>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</si>
  <si>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</si>
  <si>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</si>
  <si>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</si>
  <si>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</si>
  <si>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</si>
  <si>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</si>
  <si>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</si>
  <si>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</si>
  <si>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</si>
  <si>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</si>
  <si>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</si>
  <si>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</si>
  <si>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</si>
  <si>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</si>
  <si>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</si>
  <si>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</si>
  <si>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</si>
  <si>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</si>
  <si>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</si>
  <si>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</si>
  <si>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</si>
  <si>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</si>
  <si>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</si>
  <si>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</si>
  <si>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</si>
  <si>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</si>
  <si>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</si>
  <si>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</si>
  <si>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</si>
  <si>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</si>
  <si>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</si>
  <si>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</si>
  <si>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</si>
  <si>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</si>
  <si>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</si>
  <si>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</si>
  <si>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</si>
  <si>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</si>
  <si>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</si>
  <si>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</si>
  <si>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</si>
  <si>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</si>
  <si>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</si>
  <si>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</si>
  <si>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</si>
  <si>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</si>
  <si>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</si>
  <si>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</si>
  <si>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</si>
  <si>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</si>
  <si>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</si>
  <si>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</si>
  <si>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</si>
  <si>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</si>
  <si>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</si>
  <si>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</si>
  <si>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</si>
  <si>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</si>
  <si>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</si>
  <si>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</si>
  <si>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</si>
  <si>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</si>
  <si>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</si>
  <si>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</si>
  <si>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</si>
  <si>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</si>
  <si>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</si>
  <si>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</si>
  <si>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</si>
  <si>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</si>
  <si>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</si>
  <si>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</si>
  <si>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</si>
  <si>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</si>
  <si>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</si>
  <si>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</si>
  <si>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</si>
  <si>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</si>
  <si>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</si>
  <si>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</si>
  <si>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</si>
  <si>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</si>
  <si>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</si>
  <si>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</si>
  <si>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</si>
  <si>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</si>
  <si>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</si>
  <si>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</si>
  <si>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</si>
  <si>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</si>
  <si>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</si>
  <si>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</si>
  <si>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</si>
  <si>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</si>
  <si>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</si>
  <si>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</si>
  <si>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</si>
  <si>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</si>
  <si>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</si>
  <si>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</si>
  <si>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</si>
  <si>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</si>
  <si>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</si>
  <si>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</si>
  <si>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</si>
  <si>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</si>
  <si>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</si>
  <si>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</si>
  <si>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</si>
  <si>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</si>
  <si>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</si>
  <si>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</si>
  <si>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</si>
  <si>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</si>
  <si>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</si>
  <si>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</si>
  <si>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</si>
  <si>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</si>
  <si>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</si>
  <si>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</si>
  <si>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</si>
  <si>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</si>
  <si>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</si>
  <si>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</si>
  <si>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</si>
  <si>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</si>
  <si>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</si>
  <si>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</si>
  <si>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</si>
  <si>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</si>
  <si>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</si>
  <si>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</si>
  <si>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</si>
  <si>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</si>
  <si>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</si>
  <si>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</si>
  <si>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</si>
  <si>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</si>
  <si>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</si>
  <si>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</si>
  <si>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</si>
  <si>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</si>
  <si>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</si>
  <si>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</si>
  <si>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</si>
  <si>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</si>
  <si>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</si>
  <si>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</si>
  <si>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</si>
  <si>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</si>
  <si>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</si>
  <si>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</si>
  <si>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</si>
  <si>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</si>
  <si>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</si>
  <si>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</si>
  <si>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</si>
  <si>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</si>
  <si>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</si>
  <si>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</si>
  <si>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</si>
  <si>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</si>
  <si>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</si>
  <si>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</si>
  <si>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</si>
  <si>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</si>
  <si>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</si>
  <si>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</si>
  <si>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</si>
  <si>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</si>
  <si>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</si>
  <si>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</si>
  <si>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</si>
  <si>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</si>
  <si>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</si>
  <si>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</si>
  <si>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</si>
  <si>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</si>
  <si>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</si>
  <si>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</si>
  <si>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</si>
  <si>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</si>
  <si>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</si>
  <si>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</si>
  <si>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</si>
  <si>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</si>
  <si>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</si>
  <si>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</si>
  <si>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</si>
  <si>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</si>
  <si>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</si>
  <si>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</si>
  <si>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</si>
  <si>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</si>
  <si>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</si>
  <si>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</si>
  <si>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</si>
  <si>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</si>
  <si>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</si>
  <si>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</si>
  <si>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</si>
  <si>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</si>
  <si>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</si>
  <si>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</si>
  <si>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</si>
  <si>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</si>
  <si>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</si>
  <si>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</si>
  <si>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</si>
  <si>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</si>
  <si>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</si>
  <si>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</si>
  <si>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</si>
  <si>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</si>
  <si>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</si>
  <si>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</si>
  <si>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</si>
  <si>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</si>
  <si>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</si>
  <si>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</si>
  <si>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</si>
  <si>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</si>
  <si>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</si>
  <si>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</si>
  <si>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</si>
  <si>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</si>
  <si>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</si>
  <si>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</si>
  <si>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</si>
  <si>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</si>
  <si>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</si>
  <si>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</si>
  <si>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</si>
  <si>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</si>
  <si>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</si>
  <si>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</si>
  <si>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</si>
  <si>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</si>
  <si>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</si>
  <si>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</si>
  <si>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</si>
  <si>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</si>
  <si>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</si>
  <si>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</si>
  <si>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</si>
  <si>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</si>
  <si>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</si>
  <si>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</si>
  <si>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</si>
  <si>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</si>
  <si>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</si>
  <si>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</si>
  <si>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</si>
  <si>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</si>
  <si>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</si>
  <si>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</si>
  <si>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</si>
  <si>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</si>
  <si>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</si>
  <si>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</si>
  <si>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</si>
  <si>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</si>
  <si>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</si>
  <si>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</si>
  <si>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</si>
  <si>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</si>
  <si>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</si>
  <si>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</si>
  <si>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</si>
  <si>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</si>
  <si>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</si>
  <si>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</si>
  <si>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</si>
  <si>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</si>
  <si>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</si>
  <si>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</si>
  <si>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</si>
  <si>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</si>
  <si>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</si>
  <si>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</si>
  <si>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</si>
  <si>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</si>
  <si>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</si>
  <si>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</si>
  <si>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</si>
  <si>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</si>
  <si>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</si>
  <si>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</si>
  <si>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</si>
  <si>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</si>
  <si>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</si>
  <si>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</si>
  <si>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</si>
  <si>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</si>
  <si>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</si>
  <si>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</si>
  <si>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</si>
  <si>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</si>
  <si>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</si>
  <si>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</si>
  <si>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</si>
  <si>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</si>
  <si>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</si>
  <si>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</si>
  <si>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</si>
  <si>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</si>
  <si>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</si>
  <si>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</si>
  <si>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</si>
  <si>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</si>
  <si>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</si>
  <si>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</si>
  <si>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</si>
  <si>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</si>
  <si>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</si>
  <si>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</si>
  <si>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</si>
  <si>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</si>
  <si>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</si>
  <si>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</si>
  <si>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</si>
  <si>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</si>
  <si>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</si>
  <si>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</si>
  <si>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</si>
  <si>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</si>
  <si>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</si>
  <si>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</si>
  <si>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</si>
  <si>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</si>
  <si>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</si>
  <si>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</si>
  <si>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</si>
  <si>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</si>
  <si>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</si>
  <si>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</si>
  <si>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</si>
  <si>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</si>
  <si>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</si>
  <si>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</si>
  <si>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</si>
  <si>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</si>
  <si>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</si>
  <si>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</si>
  <si>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</si>
  <si>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</si>
  <si>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</si>
  <si>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</si>
  <si>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</si>
  <si>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</si>
  <si>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</si>
  <si>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</si>
  <si>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</si>
  <si>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</si>
  <si>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</si>
  <si>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</si>
  <si>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</si>
  <si>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</si>
  <si>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</si>
  <si>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</si>
  <si>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</si>
  <si>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</si>
  <si>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</si>
  <si>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</si>
  <si>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</si>
  <si>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</si>
  <si>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</si>
  <si>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</si>
  <si>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</si>
  <si>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</si>
  <si>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</si>
  <si>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</si>
  <si>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</si>
  <si>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</si>
  <si>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</si>
  <si>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</si>
  <si>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</si>
  <si>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</si>
  <si>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</si>
  <si>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</si>
  <si>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</si>
  <si>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</si>
  <si>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</si>
  <si>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</si>
  <si>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</si>
  <si>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</si>
  <si>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</si>
  <si>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</si>
  <si>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</si>
  <si>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</si>
  <si>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</si>
  <si>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</si>
  <si>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</si>
  <si>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</si>
  <si>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</si>
  <si>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</si>
  <si>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</si>
  <si>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</si>
  <si>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</si>
  <si>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</si>
  <si>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</si>
  <si>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</si>
  <si>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</si>
  <si>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</si>
  <si>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</si>
  <si>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</si>
  <si>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</si>
  <si>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</si>
  <si>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</si>
  <si>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</si>
  <si>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</si>
  <si>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</si>
  <si>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</si>
  <si>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</si>
  <si>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</si>
  <si>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</si>
  <si>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</si>
  <si>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</si>
  <si>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</si>
  <si>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</si>
  <si>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</si>
  <si>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</si>
  <si>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</si>
  <si>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</si>
  <si>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</si>
  <si>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</si>
  <si>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</si>
  <si>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</si>
  <si>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</si>
  <si>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</si>
  <si>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</si>
  <si>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</si>
  <si>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</si>
  <si>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</si>
  <si>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</si>
  <si>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</si>
  <si>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</si>
  <si>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</si>
  <si>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</si>
  <si>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</si>
  <si>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</si>
  <si>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</si>
  <si>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</si>
  <si>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</si>
  <si>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</si>
  <si>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</si>
  <si>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</si>
  <si>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</si>
  <si>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</si>
  <si>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</si>
  <si>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</si>
  <si>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</si>
  <si>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</si>
  <si>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</si>
  <si>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</si>
  <si>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</si>
  <si>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</si>
  <si>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</si>
  <si>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</si>
  <si>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</si>
  <si>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</si>
  <si>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</si>
  <si>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</si>
  <si>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</si>
  <si>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</si>
  <si>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</si>
  <si>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</si>
  <si>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</si>
  <si>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</si>
  <si>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</si>
  <si>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</si>
  <si>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</si>
  <si>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</si>
  <si>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</si>
  <si>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</si>
  <si>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</si>
  <si>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</si>
  <si>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</si>
  <si>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</si>
  <si>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</si>
  <si>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</si>
  <si>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</si>
  <si>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</si>
  <si>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</si>
  <si>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</si>
  <si>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</si>
  <si>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</si>
  <si>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</si>
  <si>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</si>
  <si>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</si>
  <si>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</si>
  <si>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</si>
  <si>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</si>
  <si>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</si>
  <si>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</si>
  <si>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</si>
  <si>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</si>
  <si>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</si>
  <si>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</si>
  <si>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</si>
  <si>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</si>
  <si>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</si>
  <si>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</si>
  <si>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</si>
  <si>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</si>
  <si>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</si>
  <si>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</si>
  <si>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</si>
  <si>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</si>
  <si>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</si>
  <si>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</si>
  <si>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</si>
  <si>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</si>
  <si>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</si>
  <si>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</si>
  <si>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</si>
  <si>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</si>
  <si>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</si>
  <si>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</si>
  <si>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</si>
  <si>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</si>
  <si>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</si>
  <si>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</si>
  <si>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</si>
  <si>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</si>
  <si>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</si>
  <si>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</si>
  <si>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</si>
  <si>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</si>
  <si>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</si>
  <si>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</si>
  <si>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</si>
  <si>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</si>
  <si>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</si>
  <si>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</si>
  <si>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</si>
  <si>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</si>
  <si>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</si>
  <si>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</si>
  <si>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</si>
  <si>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</si>
  <si>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</si>
  <si>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</si>
  <si>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</si>
  <si>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</si>
  <si>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</si>
  <si>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</si>
  <si>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</si>
  <si>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</si>
  <si>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</si>
  <si>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</si>
  <si>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</si>
  <si>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</si>
  <si>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</si>
  <si>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</si>
  <si>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</si>
  <si>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</si>
  <si>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</si>
  <si>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</si>
  <si>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</si>
  <si>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</si>
  <si>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</si>
  <si>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</si>
  <si>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</si>
  <si>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</si>
  <si>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</si>
  <si>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</si>
  <si>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</si>
  <si>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</si>
  <si>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</si>
  <si>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</si>
  <si>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</si>
  <si>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</si>
  <si>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</si>
  <si>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</si>
  <si>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</si>
  <si>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</si>
  <si>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</si>
  <si>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</si>
  <si>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</si>
  <si>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</si>
  <si>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</si>
  <si>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</si>
  <si>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</si>
  <si>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</si>
  <si>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</si>
  <si>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</si>
  <si>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</si>
  <si>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</si>
  <si>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</si>
  <si>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</si>
  <si>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</si>
  <si>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</si>
  <si>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</si>
  <si>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</si>
  <si>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</si>
  <si>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</si>
  <si>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</si>
  <si>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</si>
  <si>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</si>
  <si>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</si>
  <si>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</si>
  <si>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</si>
  <si>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</si>
  <si>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</si>
  <si>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</si>
  <si>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</si>
  <si>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</si>
  <si>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</si>
  <si>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</si>
  <si>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</si>
  <si>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</si>
  <si>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</si>
  <si>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</si>
  <si>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</si>
  <si>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</si>
  <si>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</si>
  <si>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</si>
  <si>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</si>
  <si>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</si>
  <si>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</si>
  <si>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</si>
  <si>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</si>
  <si>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</si>
  <si>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</si>
  <si>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</si>
  <si>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</si>
  <si>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</si>
  <si>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</si>
  <si>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</si>
  <si>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</si>
  <si>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</si>
  <si>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</si>
  <si>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</si>
  <si>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</si>
  <si>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</si>
  <si>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</si>
  <si>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</si>
  <si>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</si>
  <si>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</si>
  <si>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</si>
  <si>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</si>
  <si>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</si>
  <si>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</si>
  <si>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</si>
  <si>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</si>
  <si>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</si>
  <si>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</si>
  <si>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</si>
  <si>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</si>
  <si>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</si>
  <si>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</si>
  <si>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</si>
  <si>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</si>
  <si>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</si>
  <si>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</si>
  <si>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</si>
  <si>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</si>
  <si>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</si>
  <si>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</si>
  <si>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</si>
  <si>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</si>
  <si>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</si>
  <si>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</si>
  <si>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</si>
  <si>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</si>
  <si>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</si>
  <si>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</si>
  <si>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</si>
  <si>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</si>
  <si>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</si>
  <si>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</si>
  <si>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</si>
  <si>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</si>
  <si>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</si>
  <si>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</si>
  <si>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</si>
  <si>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</si>
  <si>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</si>
  <si>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</si>
  <si>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</si>
  <si>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</si>
  <si>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</si>
  <si>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</si>
  <si>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</si>
  <si>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</si>
  <si>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</si>
  <si>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</si>
  <si>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</si>
  <si>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</si>
  <si>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</si>
  <si>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</si>
  <si>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</si>
  <si>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</si>
  <si>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</si>
  <si>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</si>
  <si>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</si>
  <si>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</si>
  <si>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</si>
  <si>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</si>
  <si>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</si>
  <si>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</si>
  <si>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</si>
  <si>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</si>
  <si>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</si>
  <si>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</si>
  <si>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</si>
  <si>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</si>
  <si>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</si>
  <si>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</si>
  <si>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</si>
  <si>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</si>
  <si>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</si>
  <si>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</si>
  <si>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</si>
  <si>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</si>
  <si>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</si>
  <si>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</si>
  <si>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</si>
  <si>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</si>
  <si>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</si>
  <si>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</si>
  <si>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</si>
  <si>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</si>
  <si>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</si>
  <si>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</si>
  <si>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</si>
  <si>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</si>
  <si>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</si>
  <si>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</si>
  <si>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</si>
  <si>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</si>
  <si>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</si>
  <si>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</si>
  <si>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</si>
  <si>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</si>
  <si>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</si>
  <si>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</si>
  <si>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</si>
  <si>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</si>
  <si>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</si>
  <si>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</si>
  <si>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</si>
  <si>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</si>
  <si>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</si>
  <si>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</si>
  <si>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</si>
  <si>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</si>
  <si>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</si>
  <si>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</si>
  <si>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</si>
  <si>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</si>
  <si>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</si>
  <si>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</si>
  <si>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</si>
  <si>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</si>
  <si>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</si>
  <si>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</si>
  <si>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</si>
  <si>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</si>
  <si>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</si>
  <si>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</si>
  <si>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</si>
  <si>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</si>
  <si>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</si>
  <si>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</si>
  <si>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</si>
  <si>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</si>
  <si>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</si>
  <si>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</si>
  <si>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</si>
  <si>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</si>
  <si>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</si>
  <si>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</si>
  <si>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</si>
  <si>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</si>
  <si>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</si>
  <si>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</si>
  <si>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</si>
  <si>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</si>
  <si>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</si>
  <si>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</si>
  <si>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</si>
  <si>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</si>
  <si>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</si>
  <si>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</si>
  <si>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</si>
  <si>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</si>
  <si>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</si>
  <si>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</si>
  <si>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</si>
  <si>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</si>
  <si>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</si>
  <si>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</si>
  <si>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</si>
  <si>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</si>
  <si>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</si>
  <si>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</si>
  <si>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</si>
  <si>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</si>
  <si>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</si>
  <si>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</si>
  <si>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</si>
  <si>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</si>
  <si>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</si>
  <si>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</si>
  <si>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</si>
  <si>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</si>
  <si>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</si>
  <si>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</si>
  <si>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</si>
  <si>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</si>
  <si>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</si>
  <si>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</si>
  <si>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</si>
  <si>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</si>
  <si>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</si>
  <si>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</si>
  <si>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</si>
  <si>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</si>
  <si>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</si>
  <si>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</si>
  <si>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</si>
  <si>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</si>
  <si>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</si>
  <si>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</si>
  <si>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</si>
  <si>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</si>
  <si>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</si>
  <si>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</si>
  <si>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</si>
  <si>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</si>
  <si>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</si>
  <si>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</si>
  <si>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</si>
  <si>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</si>
  <si>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</si>
  <si>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</si>
  <si>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</si>
  <si>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</si>
  <si>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</si>
  <si>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</si>
  <si>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</si>
  <si>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</si>
  <si>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</si>
  <si>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</si>
  <si>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</si>
  <si>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</si>
  <si>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</si>
  <si>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</si>
  <si>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</si>
  <si>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</si>
  <si>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</si>
  <si>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</si>
  <si>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</si>
  <si>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</si>
  <si>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</si>
  <si>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</si>
  <si>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</si>
  <si>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</si>
  <si>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</si>
  <si>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</si>
  <si>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</si>
  <si>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</si>
  <si>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</si>
  <si>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</si>
  <si>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</si>
  <si>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</si>
  <si>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</si>
  <si>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</si>
  <si>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</si>
  <si>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</si>
  <si>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</si>
  <si>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</si>
  <si>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</si>
  <si>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</si>
  <si>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</si>
  <si>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</si>
  <si>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</si>
  <si>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</si>
  <si>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</si>
  <si>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</si>
  <si>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</si>
  <si>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</si>
  <si>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</si>
  <si>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</si>
  <si>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</si>
  <si>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</si>
  <si>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</si>
  <si>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</si>
  <si>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</si>
  <si>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</si>
  <si>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</si>
  <si>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</si>
  <si>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</si>
  <si>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</si>
  <si>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</si>
  <si>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</si>
  <si>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</si>
  <si>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</si>
  <si>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</si>
  <si>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</si>
  <si>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</si>
  <si>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</si>
  <si>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</si>
  <si>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</si>
  <si>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</si>
  <si>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</si>
  <si>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</si>
  <si>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</si>
  <si>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</si>
  <si>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</si>
  <si>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</si>
  <si>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</si>
  <si>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</si>
  <si>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</si>
  <si>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</si>
  <si>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</si>
  <si>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</si>
  <si>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</si>
  <si>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</si>
  <si>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</si>
  <si>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</si>
  <si>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</si>
  <si>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</si>
  <si>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</si>
  <si>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</si>
  <si>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</si>
  <si>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</si>
  <si>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</si>
  <si>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</si>
  <si>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</si>
  <si>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</si>
  <si>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</si>
  <si>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</si>
  <si>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</si>
  <si>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</si>
  <si>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</si>
  <si>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</si>
  <si>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</si>
  <si>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</si>
  <si>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</si>
  <si>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</si>
  <si>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</si>
  <si>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</si>
  <si>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</si>
  <si>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</si>
  <si>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</si>
  <si>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</si>
  <si>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</si>
  <si>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</si>
  <si>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</si>
  <si>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</si>
  <si>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</si>
  <si>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</si>
  <si>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</si>
  <si>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</si>
  <si>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</si>
  <si>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</si>
  <si>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</si>
  <si>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</si>
  <si>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</si>
  <si>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</si>
  <si>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</si>
  <si>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</si>
  <si>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</si>
  <si>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</si>
  <si>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</si>
  <si>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</si>
  <si>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</si>
  <si>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</si>
  <si>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</si>
  <si>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</si>
  <si>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</si>
  <si>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</si>
  <si>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</si>
  <si>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</si>
  <si>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</si>
  <si>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</si>
  <si>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</si>
  <si>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</si>
  <si>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</si>
  <si>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</si>
  <si>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</si>
  <si>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</si>
  <si>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</si>
  <si>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</si>
  <si>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</si>
  <si>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</si>
  <si>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</si>
  <si>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</si>
  <si>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</si>
  <si>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</si>
  <si>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</si>
  <si>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</si>
  <si>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</si>
  <si>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</si>
  <si>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</si>
  <si>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</si>
  <si>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</si>
  <si>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</si>
  <si>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</si>
  <si>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</si>
  <si>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</si>
  <si>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</si>
  <si>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</si>
  <si>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</si>
  <si>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</si>
  <si>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</si>
  <si>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</si>
  <si>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</si>
  <si>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</si>
  <si>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</si>
  <si>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</si>
  <si>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</si>
  <si>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</si>
  <si>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</si>
  <si>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</si>
  <si>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</si>
  <si>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</si>
  <si>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</si>
  <si>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</si>
  <si>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</si>
  <si>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</si>
  <si>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</si>
  <si>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</si>
  <si>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</si>
  <si>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</si>
  <si>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</si>
  <si>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</si>
  <si>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</si>
  <si>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</si>
  <si>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</si>
  <si>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</si>
  <si>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</si>
  <si>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</si>
  <si>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</si>
  <si>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</si>
  <si>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</si>
  <si>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</si>
  <si>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</si>
  <si>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</si>
  <si>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</si>
  <si>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</si>
  <si>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</si>
  <si>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</si>
  <si>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</si>
  <si>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</si>
  <si>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</si>
  <si>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</si>
  <si>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</si>
  <si>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</si>
  <si>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</si>
  <si>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</si>
  <si>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</si>
  <si>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</si>
  <si>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</si>
  <si>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</si>
  <si>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</si>
  <si>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</si>
  <si>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</si>
  <si>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</si>
  <si>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</si>
  <si>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</si>
  <si>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</si>
  <si>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</si>
  <si>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</si>
  <si>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</si>
  <si>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</si>
  <si>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</si>
  <si>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</si>
  <si>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</si>
  <si>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</si>
  <si>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</si>
  <si>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</si>
  <si>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</si>
  <si>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</si>
  <si>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</si>
  <si>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</si>
  <si>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</si>
  <si>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</si>
  <si>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</si>
  <si>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</si>
  <si>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</si>
  <si>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</si>
  <si>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</si>
  <si>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</si>
  <si>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</si>
  <si>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</si>
  <si>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</si>
  <si>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</si>
  <si>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</si>
  <si>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</si>
  <si>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</si>
  <si>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</si>
  <si>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</si>
  <si>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</si>
  <si>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</si>
  <si>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</si>
  <si>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</si>
  <si>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</si>
  <si>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</si>
  <si>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</si>
  <si>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</si>
  <si>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</si>
  <si>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</si>
  <si>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</si>
  <si>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</si>
  <si>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</si>
  <si>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</si>
  <si>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</si>
  <si>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</si>
  <si>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</si>
  <si>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</si>
  <si>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</si>
  <si>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</si>
  <si>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</si>
  <si>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</si>
  <si>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</si>
  <si>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</si>
  <si>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</si>
  <si>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</si>
  <si>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</si>
  <si>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</si>
  <si>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</si>
  <si>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</si>
  <si>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</si>
  <si>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</si>
  <si>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</si>
  <si>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</si>
  <si>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</si>
  <si>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</si>
  <si>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</si>
  <si>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</si>
  <si>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</si>
  <si>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</si>
  <si>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</si>
  <si>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</si>
  <si>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</si>
  <si>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</si>
  <si>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</si>
  <si>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</si>
  <si>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</si>
  <si>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</si>
  <si>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</si>
  <si>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</si>
  <si>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</si>
  <si>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</si>
  <si>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</si>
  <si>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</si>
  <si>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</si>
  <si>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</si>
  <si>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</si>
  <si>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</si>
  <si>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</si>
  <si>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</si>
  <si>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</si>
  <si>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</si>
  <si>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</si>
  <si>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</si>
  <si>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</si>
  <si>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</si>
  <si>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</si>
  <si>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</si>
  <si>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</si>
  <si>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</si>
  <si>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</si>
  <si>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</si>
  <si>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</si>
  <si>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</si>
  <si>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</si>
  <si>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</si>
  <si>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</si>
  <si>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</si>
  <si>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</si>
  <si>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</si>
  <si>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</si>
  <si>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</si>
  <si>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</si>
  <si>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</si>
  <si>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</si>
  <si>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</si>
  <si>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</si>
  <si>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</si>
  <si>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</si>
  <si>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</si>
  <si>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</si>
  <si>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</si>
  <si>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</si>
  <si>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</si>
  <si>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</si>
  <si>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</si>
  <si>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</si>
  <si>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</si>
  <si>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</si>
  <si>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</si>
  <si>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</si>
  <si>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</si>
  <si>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</si>
  <si>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</si>
  <si>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</si>
  <si>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</si>
  <si>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</si>
  <si>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</si>
  <si>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</si>
  <si>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</si>
  <si>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</si>
  <si>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</si>
  <si>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</si>
  <si>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</si>
  <si>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</si>
  <si>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</si>
  <si>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</si>
  <si>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</si>
  <si>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</si>
  <si>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</si>
  <si>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</si>
  <si>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</si>
  <si>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</si>
  <si>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</si>
  <si>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</si>
  <si>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</si>
  <si>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</si>
  <si>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</si>
  <si>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</si>
  <si>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</si>
  <si>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</si>
  <si>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</si>
  <si>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</si>
  <si>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</si>
  <si>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</si>
  <si>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</si>
  <si>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</si>
  <si>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</si>
  <si>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</si>
  <si>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</si>
  <si>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</si>
  <si>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</si>
  <si>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</si>
  <si>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</si>
  <si>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</si>
  <si>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</si>
  <si>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</si>
  <si>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</si>
  <si>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</si>
  <si>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</si>
  <si>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</si>
  <si>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</si>
  <si>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</si>
  <si>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</si>
  <si>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</si>
  <si>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</si>
  <si>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</si>
  <si>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</si>
  <si>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</si>
  <si>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</si>
  <si>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</si>
  <si>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</si>
  <si>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</si>
  <si>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</si>
  <si>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</si>
  <si>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</si>
  <si>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</si>
  <si>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</si>
  <si>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</si>
  <si>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</si>
  <si>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</si>
  <si>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</si>
  <si>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</si>
  <si>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</si>
  <si>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</si>
  <si>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</si>
  <si>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</si>
  <si>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</si>
  <si>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</si>
  <si>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</si>
  <si>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</si>
  <si>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</si>
  <si>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</si>
  <si>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</si>
  <si>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</si>
  <si>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</si>
  <si>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</si>
  <si>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</si>
  <si>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</si>
  <si>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</si>
  <si>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</si>
  <si>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</si>
  <si>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</si>
  <si>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</si>
  <si>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</si>
  <si>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</si>
  <si>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</si>
  <si>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</si>
  <si>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</si>
  <si>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</si>
  <si>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</si>
  <si>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</si>
  <si>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</si>
  <si>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</si>
  <si>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</si>
  <si>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</si>
  <si>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</si>
  <si>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</si>
  <si>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</si>
  <si>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</si>
  <si>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</si>
  <si>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</si>
  <si>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</si>
  <si>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</si>
  <si>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</si>
  <si>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</si>
  <si>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</si>
  <si>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</si>
  <si>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</si>
  <si>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</si>
  <si>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</si>
  <si>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</si>
  <si>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</si>
  <si>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</si>
  <si>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</si>
  <si>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</si>
  <si>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</si>
  <si>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</si>
  <si>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</si>
  <si>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</si>
  <si>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</si>
  <si>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</si>
  <si>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</si>
  <si>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</si>
  <si>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</si>
  <si>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</si>
  <si>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</si>
  <si>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</si>
  <si>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</si>
  <si>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</si>
  <si>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</si>
  <si>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</si>
  <si>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</si>
  <si>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</si>
  <si>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</si>
  <si>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</si>
  <si>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</si>
  <si>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</si>
  <si>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</si>
  <si>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</si>
  <si>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</si>
  <si>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</si>
  <si>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</si>
  <si>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</si>
  <si>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</si>
  <si>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</si>
  <si>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</si>
  <si>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</si>
  <si>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</si>
  <si>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</si>
  <si>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</si>
  <si>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</si>
  <si>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</si>
  <si>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</si>
  <si>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</si>
  <si>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</si>
  <si>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</si>
  <si>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</si>
  <si>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</si>
  <si>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</si>
  <si>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</si>
  <si>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</si>
  <si>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</si>
  <si>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</si>
  <si>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</si>
  <si>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</si>
  <si>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</si>
  <si>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</si>
  <si>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</si>
  <si>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</si>
  <si>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</si>
  <si>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</si>
  <si>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</si>
  <si>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</si>
  <si>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</si>
  <si>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</si>
  <si>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</si>
  <si>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</si>
  <si>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</si>
  <si>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</si>
  <si>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</si>
  <si>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</si>
  <si>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</si>
  <si>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</si>
  <si>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</si>
  <si>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</si>
  <si>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</si>
  <si>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</si>
  <si>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</si>
  <si>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</si>
  <si>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</si>
  <si>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</si>
  <si>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</si>
  <si>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</si>
  <si>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</si>
  <si>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</si>
  <si>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</si>
  <si>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</si>
  <si>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</si>
  <si>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</si>
  <si>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</si>
  <si>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</si>
  <si>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</si>
  <si>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</si>
  <si>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</si>
  <si>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</si>
  <si>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</si>
  <si>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</si>
  <si>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</si>
  <si>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</si>
  <si>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</si>
  <si>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</si>
  <si>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</si>
  <si>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</si>
  <si>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</si>
  <si>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</si>
  <si>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</si>
  <si>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</si>
  <si>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</si>
  <si>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</si>
  <si>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</si>
  <si>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</si>
  <si>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</si>
  <si>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</si>
  <si>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</si>
  <si>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</si>
  <si>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</si>
  <si>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</si>
  <si>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</si>
  <si>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</si>
  <si>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</si>
  <si>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</si>
  <si>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</si>
  <si>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</si>
  <si>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</si>
  <si>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</si>
  <si>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</si>
  <si>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</si>
  <si>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</si>
  <si>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</si>
  <si>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</si>
  <si>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</si>
  <si>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</si>
  <si>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</si>
  <si>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</si>
  <si>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</si>
  <si>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</si>
  <si>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</si>
  <si>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</si>
  <si>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</si>
  <si>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</si>
  <si>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</si>
  <si>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</si>
  <si>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</si>
  <si>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</si>
  <si>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</si>
  <si>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</si>
  <si>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</si>
  <si>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</si>
  <si>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</si>
  <si>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</si>
  <si>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</si>
  <si>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</si>
  <si>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</si>
  <si>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</si>
  <si>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</si>
  <si>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</si>
  <si>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</si>
  <si>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</si>
  <si>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</si>
  <si>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</si>
  <si>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</si>
  <si>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</si>
  <si>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</si>
  <si>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</si>
  <si>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</si>
  <si>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</si>
  <si>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</si>
  <si>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</si>
  <si>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</si>
  <si>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</si>
  <si>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</si>
  <si>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</si>
  <si>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</si>
  <si>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</si>
  <si>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</si>
  <si>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</si>
  <si>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</si>
  <si>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</si>
  <si>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</si>
  <si>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</si>
  <si>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</si>
  <si>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</si>
  <si>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</si>
  <si>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</si>
  <si>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</si>
  <si>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</si>
  <si>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</si>
  <si>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</si>
  <si>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</si>
  <si>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</si>
  <si>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</si>
  <si>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</si>
  <si>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</si>
  <si>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</si>
  <si>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</si>
  <si>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</si>
  <si>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</si>
  <si>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</si>
  <si>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</si>
  <si>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</si>
  <si>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</si>
  <si>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</si>
  <si>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</si>
  <si>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</si>
  <si>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</si>
  <si>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</si>
  <si>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</si>
  <si>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</si>
  <si>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</si>
  <si>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</si>
  <si>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</si>
  <si>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</si>
  <si>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</si>
  <si>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</si>
  <si>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</si>
  <si>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</si>
  <si>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</si>
  <si>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</si>
  <si>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</si>
  <si>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</si>
  <si>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</si>
  <si>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</si>
  <si>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</si>
  <si>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</si>
  <si>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</si>
  <si>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</si>
  <si>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</si>
  <si>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</si>
  <si>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</si>
  <si>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</si>
  <si>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</si>
  <si>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</si>
  <si>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</si>
  <si>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</si>
  <si>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</si>
  <si>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</si>
  <si>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</si>
  <si>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</si>
  <si>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</si>
  <si>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</si>
  <si>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</si>
  <si>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</si>
  <si>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</si>
  <si>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</si>
  <si>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</si>
  <si>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</si>
  <si>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</si>
  <si>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</si>
  <si>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</si>
  <si>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</si>
  <si>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</si>
  <si>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</si>
  <si>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</si>
  <si>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</si>
  <si>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</si>
  <si>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</si>
  <si>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</si>
  <si>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</si>
  <si>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</si>
  <si>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</si>
  <si>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</si>
  <si>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</si>
  <si>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</si>
  <si>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</si>
  <si>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</si>
  <si>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</si>
  <si>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</si>
  <si>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</si>
  <si>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</si>
  <si>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</si>
  <si>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</si>
  <si>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</si>
  <si>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</si>
  <si>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</si>
  <si>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</si>
  <si>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</si>
  <si>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</si>
  <si>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</si>
  <si>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</si>
  <si>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</si>
  <si>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</si>
  <si>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</si>
  <si>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</si>
  <si>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</si>
  <si>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</si>
  <si>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</si>
  <si>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</si>
  <si>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</si>
  <si>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</si>
  <si>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</si>
  <si>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</si>
  <si>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</si>
  <si>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</si>
  <si>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</si>
  <si>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</si>
  <si>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</si>
  <si>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</si>
  <si>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</si>
  <si>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</si>
  <si>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</si>
  <si>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</si>
  <si>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</si>
  <si>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</si>
  <si>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</si>
  <si>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</si>
  <si>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</si>
  <si>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</si>
  <si>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</si>
  <si>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</si>
  <si>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</si>
  <si>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</si>
  <si>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</si>
  <si>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</si>
  <si>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</si>
  <si>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</si>
  <si>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</si>
  <si>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</si>
  <si>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</si>
  <si>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</si>
  <si>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</si>
  <si>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</si>
  <si>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</si>
  <si>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</si>
  <si>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</si>
  <si>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</si>
  <si>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</si>
  <si>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</si>
  <si>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</si>
  <si>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</si>
  <si>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</si>
  <si>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</si>
  <si>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</si>
  <si>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</si>
  <si>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</si>
  <si>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</si>
  <si>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</si>
  <si>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</si>
  <si>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</si>
  <si>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</si>
  <si>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</si>
  <si>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</si>
  <si>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</si>
  <si>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</si>
  <si>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</si>
  <si>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</si>
  <si>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</si>
  <si>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</si>
  <si>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</si>
  <si>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</si>
  <si>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</si>
  <si>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</si>
  <si>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</si>
  <si>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</si>
  <si>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</si>
  <si>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</si>
  <si>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</si>
  <si>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</si>
  <si>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</si>
  <si>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</si>
  <si>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</si>
  <si>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</si>
  <si>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</si>
  <si>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</si>
  <si>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</si>
  <si>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</si>
  <si>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</si>
  <si>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</si>
  <si>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</si>
  <si>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</si>
  <si>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</si>
  <si>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</si>
  <si>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</si>
  <si>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</si>
  <si>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</si>
  <si>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</si>
  <si>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</si>
  <si>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</si>
  <si>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</si>
  <si>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</si>
  <si>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</si>
  <si>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</si>
  <si>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</si>
  <si>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</si>
  <si>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</si>
  <si>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</si>
  <si>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</si>
  <si>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</si>
  <si>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</si>
  <si>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</si>
  <si>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</si>
  <si>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</si>
  <si>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</si>
  <si>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</si>
  <si>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</si>
  <si>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</si>
  <si>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</si>
  <si>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</si>
  <si>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</si>
  <si>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</si>
  <si>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</si>
  <si>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</si>
  <si>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</si>
  <si>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</si>
  <si>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</si>
  <si>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</si>
  <si>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</si>
  <si>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</si>
  <si>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</si>
  <si>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</si>
  <si>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</si>
  <si>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</si>
  <si>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</si>
  <si>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</si>
  <si>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</si>
  <si>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</si>
  <si>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</si>
  <si>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</si>
  <si>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</si>
  <si>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</si>
  <si>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</si>
  <si>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</si>
  <si>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</si>
  <si>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</si>
  <si>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</si>
  <si>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</si>
  <si>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</si>
  <si>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</si>
  <si>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</si>
  <si>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</si>
  <si>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</si>
  <si>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</si>
  <si>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</si>
  <si>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</si>
  <si>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</si>
  <si>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</si>
  <si>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</si>
  <si>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</si>
  <si>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</si>
  <si>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</si>
  <si>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</si>
  <si>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</si>
  <si>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</si>
  <si>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</si>
  <si>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</si>
  <si>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</si>
  <si>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</si>
  <si>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</si>
  <si>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</si>
  <si>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</si>
  <si>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</si>
  <si>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</si>
  <si>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</si>
  <si>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</si>
  <si>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</si>
  <si>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</si>
  <si>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</si>
  <si>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</si>
  <si>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</si>
  <si>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</si>
  <si>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</si>
  <si>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</si>
  <si>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</si>
  <si>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</si>
  <si>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</si>
  <si>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</si>
  <si>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</si>
  <si>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</si>
  <si>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</si>
  <si>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</si>
  <si>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</si>
  <si>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</si>
  <si>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</si>
  <si>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</si>
  <si>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</si>
  <si>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</si>
  <si>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</si>
  <si>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</si>
  <si>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</si>
  <si>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</si>
  <si>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</si>
  <si>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</si>
  <si>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</si>
  <si>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</si>
  <si>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</si>
  <si>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</si>
  <si>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</si>
  <si>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</si>
  <si>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</si>
  <si>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</si>
  <si>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</si>
  <si>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</si>
  <si>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</si>
  <si>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</si>
  <si>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</si>
  <si>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</si>
  <si>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</si>
  <si>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</si>
  <si>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</si>
  <si>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</si>
  <si>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</si>
  <si>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</si>
  <si>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</si>
  <si>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</si>
  <si>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</si>
  <si>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</si>
  <si>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</si>
  <si>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</si>
  <si>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</si>
  <si>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</si>
  <si>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</si>
  <si>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</si>
  <si>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</si>
  <si>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</si>
  <si>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</si>
  <si>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</si>
  <si>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</si>
  <si>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</si>
  <si>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</si>
  <si>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</si>
  <si>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</si>
  <si>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</si>
  <si>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</si>
  <si>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</si>
  <si>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</si>
  <si>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</si>
  <si>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</si>
  <si>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</si>
  <si>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</si>
  <si>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</si>
  <si>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</si>
  <si>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</si>
  <si>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</si>
  <si>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</si>
  <si>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</si>
  <si>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</si>
  <si>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</si>
  <si>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</si>
  <si>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</si>
  <si>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</si>
  <si>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</si>
  <si>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</si>
  <si>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</si>
  <si>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</si>
  <si>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</si>
  <si>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</si>
  <si>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</si>
  <si>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</si>
  <si>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</si>
  <si>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</si>
  <si>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</si>
  <si>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</si>
  <si>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</si>
  <si>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</si>
  <si>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</si>
  <si>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</si>
  <si>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</si>
  <si>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</si>
  <si>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</si>
  <si>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</si>
  <si>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</si>
  <si>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</si>
  <si>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</si>
  <si>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</si>
  <si>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</si>
  <si>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</si>
  <si>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</si>
  <si>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</si>
  <si>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</si>
  <si>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</si>
  <si>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</si>
  <si>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</si>
  <si>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</si>
  <si>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</si>
  <si>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</si>
  <si>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</si>
  <si>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</si>
  <si>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</si>
  <si>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</si>
  <si>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</si>
  <si>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</si>
  <si>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</si>
  <si>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</si>
  <si>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</si>
  <si>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</si>
  <si>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</si>
  <si>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</si>
  <si>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</si>
  <si>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</si>
  <si>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</si>
  <si>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</si>
  <si>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</si>
  <si>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</si>
  <si>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</si>
  <si>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</si>
  <si>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</si>
  <si>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</si>
  <si>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</si>
  <si>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</si>
  <si>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</si>
  <si>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</si>
  <si>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</si>
  <si>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</si>
  <si>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</si>
  <si>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</si>
  <si>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</si>
  <si>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</si>
  <si>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</si>
  <si>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</si>
  <si>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</si>
  <si>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</si>
  <si>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</si>
  <si>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</si>
  <si>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</si>
  <si>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</si>
  <si>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</si>
  <si>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</si>
  <si>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</si>
  <si>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</si>
  <si>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</si>
  <si>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</si>
  <si>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</si>
  <si>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</si>
  <si>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</si>
  <si>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</si>
  <si>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</si>
  <si>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</si>
  <si>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</si>
  <si>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</si>
  <si>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</si>
  <si>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</si>
  <si>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</si>
  <si>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</si>
  <si>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</si>
  <si>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</si>
  <si>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</si>
  <si>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</si>
  <si>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</si>
  <si>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</si>
  <si>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</si>
  <si>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</si>
  <si>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</si>
  <si>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</si>
  <si>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</si>
  <si>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</si>
  <si>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</si>
  <si>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</si>
  <si>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</si>
  <si>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</si>
  <si>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</si>
  <si>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</si>
  <si>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</si>
  <si>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</si>
  <si>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</si>
  <si>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</si>
  <si>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</si>
  <si>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</si>
  <si>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</si>
  <si>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</si>
  <si>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</si>
  <si>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</si>
  <si>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</si>
  <si>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</si>
  <si>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</si>
  <si>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</si>
  <si>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</si>
  <si>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</si>
  <si>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</si>
  <si>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</si>
  <si>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</si>
  <si>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</si>
  <si>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</si>
  <si>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</si>
  <si>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</si>
  <si>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</si>
  <si>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</si>
  <si>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</si>
  <si>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</si>
  <si>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</si>
  <si>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</si>
  <si>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</si>
  <si>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</si>
  <si>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</si>
  <si>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</si>
  <si>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</si>
  <si>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</si>
  <si>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</si>
  <si>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</si>
  <si>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</si>
  <si>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</si>
  <si>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</si>
  <si>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</si>
  <si>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</si>
  <si>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</si>
  <si>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</si>
  <si>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</si>
  <si>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</si>
  <si>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</si>
  <si>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</si>
  <si>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</si>
  <si>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</si>
  <si>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</si>
  <si>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</si>
  <si>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</si>
  <si>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</si>
  <si>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</si>
  <si>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</si>
  <si>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</si>
  <si>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</si>
  <si>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</si>
  <si>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</si>
  <si>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</si>
  <si>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</si>
  <si>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</si>
  <si>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</si>
  <si>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</si>
  <si>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</si>
  <si>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</si>
  <si>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</si>
  <si>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</si>
  <si>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</si>
  <si>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</si>
  <si>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</si>
  <si>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</si>
  <si>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</si>
  <si>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</si>
  <si>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</si>
  <si>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</si>
  <si>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</si>
  <si>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</si>
  <si>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</si>
  <si>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</si>
  <si>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</si>
  <si>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</si>
  <si>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</si>
  <si>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</si>
  <si>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</si>
  <si>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</si>
  <si>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</si>
  <si>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</si>
  <si>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</si>
  <si>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</si>
  <si>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</si>
  <si>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</si>
  <si>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</si>
  <si>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</si>
  <si>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</si>
  <si>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</si>
  <si>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</si>
  <si>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</si>
  <si>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</si>
  <si>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</si>
  <si>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</si>
  <si>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</si>
  <si>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</si>
  <si>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</si>
  <si>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</si>
  <si>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</si>
  <si>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</si>
  <si>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</si>
  <si>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</si>
  <si>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</si>
  <si>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</si>
  <si>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</si>
  <si>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</si>
  <si>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</si>
  <si>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</si>
  <si>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</si>
  <si>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</si>
  <si>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</si>
  <si>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</si>
  <si>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</si>
  <si>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</si>
  <si>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</si>
  <si>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</si>
  <si>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</si>
  <si>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</si>
  <si>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</si>
  <si>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</si>
  <si>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</si>
  <si>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</si>
  <si>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</si>
  <si>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</si>
  <si>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</si>
  <si>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</si>
  <si>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</si>
  <si>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</si>
  <si>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</si>
  <si>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</si>
  <si>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</si>
  <si>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</si>
  <si>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</si>
  <si>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</si>
  <si>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</si>
  <si>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</si>
  <si>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</si>
  <si>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</si>
  <si>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</si>
  <si>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</si>
  <si>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</si>
  <si>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</si>
  <si>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</si>
  <si>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</si>
  <si>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</si>
  <si>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</si>
  <si>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</si>
  <si>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</si>
  <si>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</si>
  <si>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</si>
  <si>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</si>
  <si>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</si>
  <si>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</si>
  <si>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</si>
  <si>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</si>
  <si>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</si>
  <si>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</si>
  <si>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</si>
  <si>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</si>
  <si>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</si>
  <si>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</si>
  <si>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</si>
  <si>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</si>
  <si>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</si>
  <si>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</si>
  <si>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</si>
  <si>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</si>
  <si>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</si>
  <si>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</si>
  <si>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</si>
  <si>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</si>
  <si>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</si>
  <si>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</si>
  <si>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</si>
  <si>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</si>
  <si>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</si>
  <si>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</si>
  <si>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</si>
  <si>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</si>
  <si>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</si>
  <si>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</si>
  <si>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</si>
  <si>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</si>
  <si>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</si>
  <si>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</si>
  <si>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</si>
  <si>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</si>
  <si>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</si>
  <si>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</si>
  <si>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</si>
  <si>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</si>
  <si>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</si>
  <si>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</si>
  <si>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</si>
  <si>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</si>
  <si>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</si>
  <si>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</si>
  <si>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</si>
  <si>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</si>
  <si>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</si>
  <si>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</si>
  <si>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</si>
  <si>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</si>
  <si>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</si>
  <si>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</si>
  <si>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</si>
  <si>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</si>
  <si>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</si>
  <si>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</si>
  <si>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</si>
  <si>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</si>
  <si>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</si>
  <si>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</si>
  <si>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</si>
  <si>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</si>
  <si>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</si>
  <si>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</si>
  <si>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</si>
  <si>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</si>
  <si>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</si>
  <si>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</si>
  <si>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</si>
  <si>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</si>
  <si>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</si>
  <si>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</si>
  <si>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</si>
  <si>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</si>
  <si>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</si>
  <si>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</si>
  <si>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</si>
  <si>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</si>
  <si>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</si>
  <si>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</si>
  <si>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</si>
  <si>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</si>
  <si>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</si>
  <si>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</si>
  <si>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</si>
  <si>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</si>
  <si>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</si>
  <si>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</si>
  <si>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</si>
  <si>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</si>
  <si>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</si>
  <si>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</si>
  <si>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</si>
  <si>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</si>
  <si>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</si>
  <si>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</si>
  <si>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</si>
  <si>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</si>
  <si>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</si>
  <si>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</si>
  <si>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</si>
  <si>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</si>
  <si>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</si>
  <si>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</si>
  <si>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</si>
  <si>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</si>
  <si>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</si>
  <si>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</si>
  <si>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</si>
  <si>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</si>
  <si>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</si>
  <si>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</si>
  <si>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</si>
  <si>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</si>
  <si>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</si>
  <si>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</si>
  <si>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</si>
  <si>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</si>
  <si>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</si>
  <si>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</si>
  <si>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</si>
  <si>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</si>
  <si>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</si>
  <si>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</si>
  <si>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</si>
  <si>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</si>
  <si>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</si>
  <si>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</si>
  <si>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</si>
  <si>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</si>
  <si>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</si>
  <si>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</si>
  <si>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</si>
  <si>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</si>
  <si>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</si>
  <si>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</si>
  <si>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</si>
  <si>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</si>
  <si>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</si>
  <si>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</si>
  <si>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</si>
  <si>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</si>
  <si>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</si>
  <si>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</si>
  <si>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</si>
  <si>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</si>
  <si>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</si>
  <si>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</si>
  <si>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</si>
  <si>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</si>
  <si>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</si>
  <si>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</si>
  <si>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</si>
  <si>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</si>
  <si>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</si>
  <si>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</si>
  <si>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</si>
  <si>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</si>
  <si>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</si>
  <si>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</si>
  <si>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</si>
  <si>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</si>
  <si>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</si>
  <si>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</si>
  <si>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</si>
  <si>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</si>
  <si>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</si>
  <si>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</si>
  <si>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</si>
  <si>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</si>
  <si>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</si>
  <si>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</si>
  <si>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</si>
  <si>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</si>
  <si>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</si>
  <si>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</si>
  <si>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</si>
  <si>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</si>
  <si>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</si>
  <si>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</si>
  <si>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</si>
  <si>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</si>
  <si>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</si>
  <si>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</si>
  <si>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</si>
  <si>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</si>
  <si>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</si>
  <si>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</si>
  <si>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</si>
  <si>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</si>
  <si>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</si>
  <si>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</si>
  <si>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</si>
  <si>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</si>
  <si>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</si>
  <si>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</si>
  <si>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</si>
  <si>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</si>
  <si>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</si>
  <si>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</si>
  <si>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</si>
  <si>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</si>
  <si>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</si>
  <si>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</si>
  <si>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</si>
  <si>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</si>
  <si>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</si>
  <si>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</si>
  <si>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</si>
  <si>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</si>
  <si>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</si>
  <si>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</si>
  <si>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</si>
  <si>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</si>
  <si>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</si>
  <si>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</si>
  <si>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</si>
  <si>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</si>
  <si>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</si>
  <si>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</si>
  <si>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</si>
  <si>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</si>
  <si>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</si>
  <si>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</si>
  <si>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</si>
  <si>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</si>
  <si>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</si>
  <si>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</si>
  <si>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</si>
  <si>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</si>
  <si>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</si>
  <si>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</si>
  <si>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</si>
  <si>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</si>
  <si>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</si>
  <si>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</si>
  <si>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</si>
  <si>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</si>
  <si>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</si>
  <si>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</si>
  <si>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</si>
  <si>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</si>
  <si>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</si>
  <si>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</si>
  <si>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</si>
  <si>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</si>
  <si>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</si>
  <si>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</si>
  <si>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</si>
  <si>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</si>
  <si>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</si>
  <si>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</si>
  <si>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</si>
  <si>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</si>
  <si>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</si>
  <si>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</si>
  <si>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</si>
  <si>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</si>
  <si>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</si>
  <si>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</si>
  <si>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</si>
  <si>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</si>
  <si>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</si>
  <si>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</si>
  <si>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</si>
  <si>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</si>
  <si>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</si>
  <si>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</si>
  <si>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</si>
  <si>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</si>
  <si>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</si>
  <si>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</si>
  <si>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</si>
  <si>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</si>
  <si>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</si>
  <si>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</si>
  <si>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</si>
  <si>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</si>
  <si>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</si>
  <si>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</si>
  <si>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</si>
  <si>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</si>
  <si>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</si>
  <si>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</si>
  <si>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</si>
  <si>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</si>
  <si>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</si>
  <si>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</si>
  <si>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</si>
  <si>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</si>
  <si>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</si>
  <si>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</si>
  <si>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</si>
  <si>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</si>
  <si>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</si>
  <si>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</si>
  <si>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</si>
  <si>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</si>
  <si>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</si>
  <si>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</si>
  <si>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</si>
  <si>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</si>
  <si>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</si>
  <si>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</si>
  <si>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</si>
  <si>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</si>
  <si>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</si>
  <si>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</si>
  <si>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</si>
  <si>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</si>
  <si>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</si>
  <si>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</si>
  <si>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</si>
  <si>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</si>
  <si>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</si>
  <si>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</si>
  <si>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</si>
  <si>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</si>
  <si>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</si>
  <si>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</si>
  <si>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</si>
  <si>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</si>
  <si>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</si>
  <si>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</si>
  <si>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</si>
  <si>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</si>
  <si>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</si>
  <si>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</si>
  <si>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</si>
  <si>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</si>
  <si>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</si>
  <si>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</si>
  <si>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</si>
  <si>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</si>
  <si>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</si>
  <si>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</si>
  <si>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</si>
  <si>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</si>
  <si>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</si>
  <si>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</si>
  <si>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</si>
  <si>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</si>
  <si>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</si>
  <si>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</si>
  <si>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</si>
  <si>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</si>
  <si>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</si>
  <si>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</si>
  <si>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</si>
  <si>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</si>
  <si>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</si>
  <si>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</si>
  <si>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</si>
  <si>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</si>
  <si>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</si>
  <si>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</si>
  <si>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</si>
  <si>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</si>
  <si>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</si>
  <si>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</si>
  <si>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</si>
  <si>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</si>
  <si>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</si>
  <si>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</si>
  <si>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</si>
  <si>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</si>
  <si>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</si>
  <si>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</si>
  <si>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</si>
  <si>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</si>
  <si>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</si>
  <si>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</si>
  <si>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</si>
  <si>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</si>
  <si>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</si>
  <si>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</si>
  <si>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</si>
  <si>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</si>
  <si>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</si>
  <si>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</si>
  <si>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</si>
  <si>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</si>
  <si>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</si>
  <si>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</si>
  <si>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</si>
  <si>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</si>
  <si>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</si>
  <si>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</si>
  <si>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</si>
  <si>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</si>
  <si>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</si>
  <si>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</si>
  <si>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</si>
  <si>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</si>
  <si>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</si>
  <si>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</si>
  <si>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</si>
  <si>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</si>
  <si>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</si>
  <si>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</si>
  <si>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</si>
  <si>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</si>
  <si>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</si>
  <si>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</si>
  <si>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</si>
  <si>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</si>
  <si>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</si>
  <si>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</si>
  <si>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</si>
  <si>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</si>
  <si>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</si>
  <si>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</si>
  <si>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</si>
  <si>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</si>
  <si>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</si>
  <si>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</si>
  <si>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</si>
  <si>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</si>
  <si>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</si>
  <si>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</si>
  <si>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</si>
  <si>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</si>
  <si>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</si>
  <si>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</si>
  <si>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</si>
  <si>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</si>
  <si>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</si>
  <si>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</si>
  <si>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</si>
  <si>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</si>
  <si>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</si>
  <si>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</si>
  <si>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</si>
  <si>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</si>
  <si>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</si>
  <si>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</si>
  <si>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</si>
  <si>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</si>
  <si>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</si>
  <si>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</si>
  <si>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</si>
  <si>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</si>
  <si>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</si>
  <si>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</si>
  <si>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</si>
  <si>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</si>
  <si>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</si>
  <si>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</si>
  <si>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</si>
  <si>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</si>
  <si>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</si>
  <si>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</si>
  <si>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</si>
  <si>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</si>
  <si>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</si>
  <si>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</si>
  <si>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</si>
  <si>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</si>
  <si>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</si>
  <si>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</si>
  <si>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</si>
  <si>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</si>
  <si>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</si>
  <si>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</si>
  <si>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</si>
  <si>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</si>
  <si>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</si>
  <si>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</si>
  <si>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</si>
  <si>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</si>
  <si>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</si>
  <si>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</si>
  <si>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</si>
  <si>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</si>
  <si>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</si>
  <si>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</si>
  <si>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</si>
  <si>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</si>
  <si>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</si>
  <si>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</si>
  <si>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</si>
  <si>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</si>
  <si>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</si>
  <si>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</si>
  <si>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</si>
  <si>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</si>
  <si>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</si>
  <si>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</si>
  <si>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</si>
  <si>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</si>
  <si>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</si>
  <si>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</si>
  <si>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</si>
  <si>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</si>
  <si>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</si>
  <si>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</si>
  <si>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</si>
  <si>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</si>
  <si>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</si>
  <si>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</si>
  <si>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</si>
  <si>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</si>
  <si>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</si>
  <si>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</si>
  <si>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</si>
  <si>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</si>
  <si>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</si>
  <si>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</si>
  <si>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</si>
  <si>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</si>
  <si>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</si>
  <si>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</si>
  <si>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</si>
  <si>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</si>
  <si>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</si>
  <si>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</si>
  <si>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</si>
  <si>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</si>
  <si>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</si>
  <si>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</si>
  <si>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</si>
  <si>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</si>
  <si>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</si>
  <si>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</si>
  <si>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</si>
  <si>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</si>
  <si>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</si>
  <si>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</si>
  <si>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</si>
  <si>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</si>
  <si>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</si>
  <si>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</si>
  <si>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</si>
  <si>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</si>
  <si>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</si>
  <si>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</si>
  <si>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</si>
  <si>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</si>
  <si>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</si>
  <si>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</si>
  <si>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</si>
  <si>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</si>
  <si>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</si>
  <si>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</si>
  <si>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</si>
  <si>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</si>
  <si>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</si>
  <si>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</si>
  <si>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</si>
  <si>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</si>
  <si>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</si>
  <si>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</si>
  <si>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</si>
  <si>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</si>
  <si>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</si>
  <si>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</si>
  <si>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</si>
  <si>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</si>
  <si>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</si>
  <si>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</si>
  <si>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</si>
  <si>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</si>
  <si>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</si>
  <si>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</si>
  <si>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</si>
  <si>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</si>
  <si>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</si>
  <si>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</si>
  <si>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</si>
  <si>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</si>
  <si>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</si>
  <si>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</si>
  <si>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</si>
  <si>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</si>
  <si>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</si>
  <si>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</si>
  <si>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</si>
  <si>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</si>
  <si>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</si>
  <si>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</si>
  <si>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</si>
  <si>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</si>
  <si>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</si>
  <si>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</si>
  <si>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</si>
  <si>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</si>
  <si>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</si>
  <si>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</si>
  <si>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</si>
  <si>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</si>
  <si>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</si>
  <si>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</si>
  <si>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</si>
  <si>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</si>
  <si>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</si>
  <si>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</si>
  <si>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</si>
  <si>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</si>
  <si>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</si>
  <si>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</si>
  <si>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</si>
  <si>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</si>
  <si>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</si>
  <si>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</si>
  <si>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</si>
  <si>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</si>
  <si>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</si>
  <si>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</si>
  <si>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</si>
  <si>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</si>
  <si>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</si>
  <si>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</si>
  <si>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</si>
  <si>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</si>
  <si>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</si>
  <si>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</si>
  <si>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</si>
  <si>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</si>
  <si>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</si>
  <si>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</si>
  <si>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</si>
  <si>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</si>
  <si>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</si>
  <si>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</si>
  <si>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</si>
  <si>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</si>
  <si>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</si>
  <si>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</si>
  <si>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</si>
  <si>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</si>
  <si>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</si>
  <si>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</si>
  <si>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</si>
  <si>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</si>
  <si>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</si>
  <si>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</si>
  <si>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</si>
  <si>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</si>
  <si>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</si>
  <si>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</si>
  <si>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</si>
  <si>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</si>
  <si>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</si>
  <si>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</si>
  <si>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</si>
  <si>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</si>
  <si>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</si>
  <si>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</si>
  <si>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</si>
  <si>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</si>
  <si>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</si>
  <si>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</si>
  <si>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</si>
  <si>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</si>
  <si>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</si>
  <si>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</si>
  <si>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</si>
  <si>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</si>
  <si>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</si>
  <si>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</si>
  <si>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</si>
  <si>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</si>
  <si>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</si>
  <si>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</si>
  <si>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</si>
  <si>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</si>
  <si>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</si>
  <si>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</si>
  <si>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</si>
  <si>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</si>
  <si>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</si>
  <si>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</si>
  <si>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</si>
  <si>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</si>
  <si>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</si>
  <si>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</si>
  <si>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</si>
  <si>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</si>
  <si>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</si>
  <si>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</si>
  <si>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</si>
  <si>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</si>
  <si>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</si>
  <si>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</si>
  <si>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</si>
  <si>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</si>
  <si>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</si>
  <si>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</si>
  <si>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</si>
  <si>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</si>
  <si>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</si>
  <si>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</si>
  <si>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</si>
  <si>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</si>
  <si>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</si>
  <si>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</si>
  <si>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</si>
  <si>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</si>
  <si>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</si>
  <si>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</si>
  <si>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</si>
  <si>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</si>
  <si>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</si>
  <si>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</si>
  <si>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</si>
  <si>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</si>
  <si>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</si>
  <si>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</si>
  <si>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</si>
  <si>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</si>
  <si>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</si>
  <si>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</si>
  <si>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</si>
  <si>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</si>
  <si>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</si>
  <si>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</si>
  <si>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</si>
  <si>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</si>
  <si>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</si>
  <si>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</si>
  <si>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</si>
  <si>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</si>
  <si>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</si>
  <si>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</si>
  <si>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</si>
  <si>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</si>
  <si>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</si>
  <si>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</si>
  <si>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</si>
  <si>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</si>
  <si>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</si>
  <si>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</si>
  <si>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</si>
  <si>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</si>
  <si>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</si>
  <si>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</si>
  <si>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</si>
  <si>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</si>
  <si>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</si>
  <si>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</si>
  <si>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</si>
  <si>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</si>
  <si>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</si>
  <si>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</si>
  <si>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</si>
  <si>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</si>
  <si>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</si>
  <si>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</si>
  <si>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</si>
  <si>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</si>
  <si>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</si>
  <si>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</si>
  <si>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</si>
  <si>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</si>
  <si>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</si>
  <si>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</si>
  <si>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</si>
  <si>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</si>
  <si>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</si>
  <si>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</si>
  <si>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</si>
  <si>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</si>
  <si>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</si>
  <si>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</si>
  <si>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</si>
  <si>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</si>
  <si>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</si>
  <si>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</si>
  <si>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</si>
  <si>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</si>
  <si>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</si>
  <si>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</si>
  <si>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</si>
  <si>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</si>
  <si>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</si>
  <si>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</si>
  <si>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</si>
  <si>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</si>
  <si>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</si>
  <si>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</si>
  <si>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</si>
  <si>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</si>
  <si>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</si>
  <si>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</si>
  <si>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</si>
  <si>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</si>
  <si>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</si>
  <si>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</si>
  <si>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</si>
  <si>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</si>
  <si>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</si>
  <si>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</si>
  <si>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</si>
  <si>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</si>
  <si>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</si>
  <si>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</si>
  <si>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</si>
  <si>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</si>
  <si>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</si>
  <si>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</si>
  <si>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</si>
  <si>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</si>
  <si>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</si>
  <si>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</si>
  <si>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</si>
  <si>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</si>
  <si>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</si>
  <si>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</si>
  <si>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</si>
  <si>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</si>
  <si>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</si>
  <si>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</si>
  <si>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</si>
  <si>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</si>
  <si>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</si>
  <si>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</si>
  <si>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</si>
  <si>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</si>
  <si>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</si>
  <si>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</si>
  <si>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</si>
  <si>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</si>
  <si>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</si>
  <si>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</si>
  <si>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</si>
  <si>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</si>
  <si>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</si>
  <si>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</si>
  <si>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</si>
  <si>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</si>
  <si>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</si>
  <si>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</si>
  <si>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</si>
  <si>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</si>
  <si>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</si>
  <si>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</si>
  <si>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</si>
  <si>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</si>
  <si>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</si>
  <si>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</si>
  <si>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</si>
  <si>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</si>
  <si>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</si>
  <si>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</si>
  <si>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</si>
  <si>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</si>
  <si>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</si>
  <si>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</si>
  <si>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</si>
  <si>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</si>
  <si>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</si>
  <si>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</si>
  <si>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</si>
  <si>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</si>
  <si>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</si>
  <si>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</si>
  <si>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</si>
  <si>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</si>
  <si>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</si>
  <si>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</si>
  <si>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</si>
  <si>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</si>
  <si>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</si>
  <si>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</si>
  <si>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</si>
  <si>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</si>
  <si>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</si>
  <si>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</si>
  <si>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</si>
  <si>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</si>
  <si>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</si>
  <si>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</si>
  <si>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</si>
  <si>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</si>
  <si>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</si>
  <si>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</si>
  <si>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</si>
  <si>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</si>
  <si>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</si>
  <si>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</si>
  <si>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</si>
  <si>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</si>
  <si>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</si>
  <si>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</si>
  <si>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</si>
  <si>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</si>
  <si>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</si>
  <si>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</si>
  <si>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</si>
  <si>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</si>
  <si>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</si>
  <si>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</si>
  <si>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</si>
  <si>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</si>
  <si>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</si>
  <si>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</si>
  <si>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</si>
  <si>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</si>
  <si>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</si>
  <si>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</si>
  <si>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</si>
  <si>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</si>
  <si>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</si>
  <si>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</si>
  <si>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</si>
  <si>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</si>
  <si>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</si>
  <si>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</si>
  <si>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</si>
  <si>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</si>
  <si>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</si>
  <si>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</si>
  <si>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</si>
  <si>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</si>
  <si>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</si>
  <si>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</si>
  <si>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</si>
  <si>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</si>
  <si>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</si>
  <si>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</si>
  <si>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</si>
  <si>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</si>
  <si>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</si>
  <si>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</si>
  <si>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</si>
  <si>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</si>
  <si>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</si>
  <si>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</si>
  <si>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</si>
  <si>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</si>
  <si>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</si>
  <si>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</si>
  <si>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</si>
  <si>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</si>
  <si>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</si>
  <si>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</si>
  <si>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</si>
  <si>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</si>
  <si>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</si>
  <si>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</si>
  <si>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</si>
  <si>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</si>
  <si>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</si>
  <si>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</si>
  <si>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</si>
  <si>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</si>
  <si>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</si>
  <si>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</si>
  <si>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</si>
  <si>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</si>
  <si>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</si>
  <si>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</si>
  <si>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</si>
  <si>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</si>
  <si>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</si>
  <si>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</si>
  <si>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</si>
  <si>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</si>
  <si>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</si>
  <si>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</si>
  <si>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</si>
  <si>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</si>
  <si>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</si>
  <si>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</si>
  <si>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</si>
  <si>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</si>
  <si>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</si>
  <si>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</si>
  <si>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</si>
  <si>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</si>
  <si>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</si>
  <si>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</si>
  <si>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</si>
  <si>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</si>
  <si>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</si>
  <si>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</si>
  <si>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</si>
  <si>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</si>
  <si>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</si>
  <si>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</si>
  <si>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</si>
  <si>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</si>
  <si>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</si>
  <si>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</si>
  <si>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</si>
  <si>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</si>
  <si>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</si>
  <si>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</si>
  <si>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</si>
  <si>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</si>
  <si>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</si>
  <si>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</si>
  <si>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</si>
  <si>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</si>
  <si>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</si>
  <si>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</si>
  <si>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</si>
  <si>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</si>
  <si>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</si>
  <si>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</si>
  <si>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</si>
  <si>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</si>
  <si>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</si>
  <si>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</si>
  <si>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</si>
  <si>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</si>
  <si>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</si>
  <si>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</si>
  <si>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</si>
  <si>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</si>
  <si>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</si>
  <si>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</si>
  <si>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</si>
  <si>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</si>
  <si>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</si>
  <si>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</si>
  <si>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</si>
  <si>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</si>
  <si>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</si>
  <si>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</si>
  <si>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</si>
  <si>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</si>
  <si>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</si>
  <si>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</si>
  <si>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</si>
  <si>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</si>
  <si>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</si>
  <si>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</si>
  <si>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</si>
  <si>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</si>
  <si>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</si>
  <si>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</si>
  <si>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</si>
  <si>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</si>
  <si>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</si>
  <si>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</si>
  <si>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</si>
  <si>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</si>
  <si>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</si>
  <si>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</si>
  <si>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</si>
  <si>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</si>
  <si>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</si>
  <si>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</si>
  <si>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</si>
  <si>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</si>
  <si>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</si>
  <si>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</si>
  <si>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</si>
  <si>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</si>
  <si>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</si>
  <si>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</si>
  <si>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</si>
  <si>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</si>
  <si>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</si>
  <si>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</si>
  <si>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</si>
  <si>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</si>
  <si>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</si>
  <si>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</si>
  <si>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</si>
  <si>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</si>
  <si>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</si>
  <si>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</si>
  <si>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</si>
  <si>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</si>
  <si>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</si>
  <si>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</si>
  <si>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</si>
  <si>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</si>
  <si>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</si>
  <si>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</si>
  <si>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</si>
  <si>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</si>
  <si>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</si>
  <si>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</si>
  <si>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</si>
  <si>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</si>
  <si>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</si>
  <si>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</si>
  <si>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</si>
  <si>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</si>
  <si>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</si>
  <si>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</si>
  <si>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</si>
  <si>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</si>
  <si>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</si>
  <si>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</si>
  <si>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</si>
  <si>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</si>
  <si>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</si>
  <si>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</si>
  <si>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</si>
  <si>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</si>
  <si>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</si>
  <si>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</si>
  <si>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</si>
  <si>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</si>
  <si>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</si>
  <si>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</si>
  <si>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</si>
  <si>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</si>
  <si>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</si>
  <si>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</si>
  <si>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</si>
  <si>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</si>
  <si>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</si>
  <si>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</si>
  <si>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</si>
  <si>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</si>
  <si>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</si>
  <si>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</si>
  <si>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</si>
  <si>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</si>
  <si>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</si>
  <si>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</si>
  <si>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</si>
  <si>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</si>
  <si>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</si>
  <si>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</si>
  <si>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</si>
  <si>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</si>
  <si>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</si>
  <si>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</si>
  <si>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</si>
  <si>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</si>
  <si>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</si>
  <si>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</si>
  <si>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</si>
  <si>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</si>
  <si>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</si>
  <si>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</si>
  <si>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</si>
  <si>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</si>
  <si>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</si>
  <si>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</si>
  <si>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</si>
  <si>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</si>
  <si>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</si>
  <si>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</si>
  <si>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</si>
  <si>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</si>
  <si>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</si>
  <si>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</si>
  <si>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</si>
  <si>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</si>
  <si>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</si>
  <si>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</si>
  <si>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</si>
  <si>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</si>
  <si>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</si>
  <si>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</si>
  <si>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</si>
  <si>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</si>
  <si>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</si>
  <si>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</si>
  <si>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</si>
  <si>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</si>
  <si>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</si>
  <si>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</si>
  <si>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</si>
  <si>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</si>
  <si>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</si>
  <si>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</si>
  <si>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</si>
  <si>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</si>
  <si>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</si>
  <si>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</si>
  <si>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</si>
  <si>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</si>
  <si>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</si>
  <si>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</si>
  <si>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</si>
  <si>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</si>
  <si>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</si>
  <si>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</si>
  <si>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</si>
  <si>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</si>
  <si>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</si>
  <si>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</si>
  <si>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</si>
  <si>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</si>
  <si>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</si>
  <si>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</si>
  <si>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</si>
  <si>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</si>
  <si>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</si>
  <si>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</si>
  <si>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</si>
  <si>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</si>
  <si>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</si>
  <si>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</si>
  <si>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</si>
  <si>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</si>
  <si>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</si>
  <si>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</si>
  <si>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</si>
  <si>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</si>
  <si>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</si>
  <si>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</si>
  <si>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</si>
  <si>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</si>
  <si>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</si>
  <si>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</si>
  <si>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</si>
  <si>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</si>
  <si>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</si>
  <si>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</si>
  <si>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</si>
  <si>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</si>
  <si>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</si>
  <si>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</si>
  <si>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</si>
  <si>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</si>
  <si>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</si>
  <si>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</si>
  <si>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</si>
  <si>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</si>
  <si>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</si>
  <si>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</si>
  <si>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</si>
  <si>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</si>
  <si>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</si>
  <si>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</si>
  <si>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</si>
  <si>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</si>
  <si>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</si>
  <si>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</si>
  <si>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</si>
  <si>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</si>
  <si>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</si>
  <si>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</si>
  <si>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</si>
  <si>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</si>
  <si>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</si>
  <si>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</si>
  <si>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</si>
  <si>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</si>
  <si>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</si>
  <si>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</si>
  <si>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</si>
  <si>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</si>
  <si>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</si>
  <si>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</si>
  <si>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</si>
  <si>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</si>
  <si>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</si>
  <si>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</si>
  <si>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</si>
  <si>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</si>
  <si>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</si>
  <si>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</si>
  <si>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</si>
  <si>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</si>
  <si>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</si>
  <si>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</si>
  <si>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</si>
  <si>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</si>
  <si>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</si>
  <si>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</si>
  <si>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</si>
  <si>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</si>
  <si>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</si>
  <si>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</si>
  <si>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</si>
  <si>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</si>
  <si>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</si>
  <si>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</si>
  <si>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</si>
  <si>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</si>
  <si>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</si>
  <si>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</si>
  <si>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</si>
  <si>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</si>
  <si>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</si>
  <si>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</si>
  <si>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</si>
  <si>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</si>
  <si>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</si>
  <si>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</si>
  <si>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</si>
  <si>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</si>
  <si>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</si>
  <si>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</si>
  <si>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</si>
  <si>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</si>
  <si>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</si>
  <si>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</si>
  <si>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</si>
  <si>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</si>
  <si>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</si>
  <si>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</si>
  <si>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</si>
  <si>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</si>
  <si>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</si>
  <si>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</si>
  <si>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</si>
  <si>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</si>
  <si>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</si>
  <si>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</si>
  <si>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</si>
  <si>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</si>
  <si>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</si>
  <si>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</si>
  <si>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</si>
  <si>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</si>
  <si>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</si>
  <si>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</si>
  <si>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</si>
  <si>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</si>
  <si>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</si>
  <si>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</si>
  <si>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</si>
  <si>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</si>
  <si>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</si>
  <si>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</si>
  <si>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</si>
  <si>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</si>
  <si>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</si>
  <si>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</si>
  <si>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</si>
  <si>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</si>
  <si>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</si>
  <si>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</si>
  <si>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</si>
  <si>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</si>
  <si>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</si>
  <si>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</si>
  <si>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</si>
  <si>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</si>
  <si>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</si>
  <si>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</si>
  <si>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</si>
  <si>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</si>
  <si>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</si>
  <si>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</si>
  <si>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</si>
  <si>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</si>
  <si>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</si>
  <si>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</si>
  <si>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</si>
  <si>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</si>
  <si>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</si>
  <si>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</si>
  <si>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</si>
  <si>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</si>
  <si>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</si>
  <si>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</si>
  <si>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</si>
  <si>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</si>
  <si>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</si>
  <si>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</si>
  <si>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</si>
  <si>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</si>
  <si>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</si>
  <si>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</si>
  <si>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</si>
  <si>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</si>
  <si>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</si>
  <si>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</si>
  <si>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</si>
  <si>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</si>
  <si>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</si>
  <si>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</si>
  <si>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</si>
  <si>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</si>
  <si>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</si>
  <si>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</si>
  <si>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</si>
  <si>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</si>
  <si>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</si>
  <si>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</si>
  <si>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</si>
  <si>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</si>
  <si>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</si>
  <si>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</si>
  <si>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</si>
  <si>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</si>
  <si>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</si>
  <si>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</si>
  <si>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</si>
  <si>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</si>
  <si>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</si>
  <si>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</si>
  <si>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</si>
  <si>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</si>
  <si>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</si>
  <si>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</si>
  <si>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</si>
  <si>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</si>
  <si>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</si>
  <si>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</si>
  <si>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</si>
  <si>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</si>
  <si>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</si>
  <si>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</si>
  <si>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</si>
  <si>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</si>
  <si>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</si>
  <si>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</si>
  <si>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</si>
  <si>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</si>
  <si>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</si>
  <si>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</si>
  <si>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</si>
  <si>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</si>
  <si>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</si>
  <si>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</si>
  <si>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</si>
  <si>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</si>
  <si>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</si>
  <si>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</si>
  <si>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</si>
  <si>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</si>
  <si>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</si>
  <si>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</si>
  <si>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</si>
  <si>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</si>
  <si>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</si>
  <si>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</si>
  <si>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</si>
  <si>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</si>
  <si>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</si>
  <si>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</si>
  <si>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</si>
  <si>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</si>
  <si>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</si>
  <si>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</si>
  <si>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</si>
  <si>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</si>
  <si>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</si>
  <si>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</si>
  <si>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</si>
  <si>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</si>
  <si>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</si>
  <si>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</si>
  <si>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</si>
  <si>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</si>
  <si>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</si>
  <si>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</si>
  <si>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</si>
  <si>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</si>
  <si>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</si>
  <si>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</si>
  <si>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</si>
  <si>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</si>
  <si>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</si>
  <si>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</si>
  <si>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</si>
  <si>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</si>
  <si>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</si>
  <si>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</si>
  <si>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</si>
  <si>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</si>
  <si>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</si>
  <si>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</si>
  <si>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</si>
  <si>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</si>
  <si>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</si>
  <si>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</si>
  <si>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</si>
  <si>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</si>
  <si>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</si>
  <si>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</si>
  <si>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</si>
  <si>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</si>
  <si>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</si>
  <si>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</si>
  <si>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</si>
  <si>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</si>
  <si>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</si>
  <si>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</si>
  <si>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</si>
  <si>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</si>
  <si>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</si>
  <si>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</si>
  <si>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</si>
  <si>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</si>
  <si>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</si>
  <si>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</si>
  <si>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</si>
  <si>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</si>
  <si>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</si>
  <si>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</si>
  <si>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</si>
  <si>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</si>
  <si>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</si>
  <si>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</si>
  <si>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</si>
  <si>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</si>
  <si>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</si>
  <si>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</si>
  <si>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</si>
  <si>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</si>
  <si>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</si>
  <si>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</si>
  <si>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</si>
  <si>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</si>
  <si>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</si>
  <si>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</si>
  <si>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</si>
  <si>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</si>
  <si>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</si>
  <si>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</si>
  <si>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</si>
  <si>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</si>
  <si>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</si>
  <si>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</si>
  <si>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</si>
  <si>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</si>
  <si>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</si>
  <si>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</si>
  <si>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</si>
  <si>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</si>
  <si>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</si>
  <si>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</si>
  <si>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</si>
  <si>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</si>
  <si>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</si>
  <si>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</si>
  <si>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</si>
  <si>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</si>
  <si>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</si>
  <si>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</si>
  <si>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</si>
  <si>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</si>
  <si>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</si>
  <si>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</si>
  <si>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</si>
  <si>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</si>
  <si>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</si>
  <si>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</si>
  <si>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</si>
  <si>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</si>
  <si>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</si>
  <si>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</si>
  <si>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</si>
  <si>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</si>
  <si>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</si>
  <si>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</si>
  <si>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</si>
  <si>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</si>
  <si>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</si>
  <si>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</si>
  <si>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</si>
  <si>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</si>
  <si>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</si>
  <si>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</si>
  <si>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</si>
  <si>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</si>
  <si>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</si>
  <si>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</si>
  <si>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</si>
  <si>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</si>
  <si>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</si>
  <si>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</si>
  <si>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</si>
  <si>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</si>
  <si>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</si>
  <si>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</si>
  <si>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</si>
  <si>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</si>
  <si>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</si>
  <si>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</si>
  <si>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</si>
  <si>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</si>
  <si>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</si>
  <si>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</si>
  <si>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</si>
  <si>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</si>
  <si>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</si>
  <si>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</si>
  <si>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</si>
  <si>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</si>
  <si>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</si>
  <si>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</si>
  <si>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</si>
  <si>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</si>
  <si>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</si>
  <si>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</si>
  <si>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</si>
  <si>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</si>
  <si>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</si>
  <si>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</si>
  <si>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</si>
  <si>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</si>
  <si>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</si>
  <si>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</si>
  <si>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</si>
  <si>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</si>
  <si>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</si>
  <si>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</si>
  <si>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</si>
  <si>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</si>
  <si>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</si>
  <si>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</si>
  <si>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</si>
  <si>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</si>
  <si>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</si>
  <si>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</si>
  <si>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</si>
  <si>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</si>
  <si>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</si>
  <si>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</si>
  <si>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</si>
  <si>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</si>
  <si>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</si>
  <si>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</si>
  <si>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</si>
  <si>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</si>
  <si>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</si>
  <si>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</si>
  <si>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</si>
  <si>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</si>
  <si>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</si>
  <si>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</si>
  <si>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</si>
  <si>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</si>
  <si>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</si>
  <si>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</si>
  <si>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</si>
  <si>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</si>
  <si>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</si>
  <si>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</si>
  <si>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</si>
  <si>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</si>
  <si>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</si>
  <si>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</si>
  <si>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</si>
  <si>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</si>
  <si>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</si>
  <si>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</si>
  <si>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</si>
  <si>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</si>
  <si>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</si>
  <si>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</si>
  <si>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</si>
  <si>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</si>
  <si>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</si>
  <si>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</si>
  <si>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</si>
  <si>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</si>
  <si>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</si>
  <si>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</si>
  <si>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</si>
  <si>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</si>
  <si>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</si>
  <si>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</si>
  <si>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</si>
  <si>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</si>
  <si>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</si>
  <si>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</si>
  <si>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</si>
  <si>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</si>
  <si>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</si>
  <si>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</si>
  <si>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</si>
  <si>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</si>
  <si>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</si>
  <si>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</si>
  <si>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</si>
  <si>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</si>
  <si>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</si>
  <si>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</si>
  <si>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</si>
  <si>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</si>
  <si>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</si>
  <si>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</si>
  <si>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</si>
  <si>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</si>
  <si>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</si>
  <si>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</si>
  <si>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</si>
  <si>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</si>
  <si>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</si>
  <si>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</si>
  <si>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</si>
  <si>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</si>
  <si>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</si>
  <si>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</si>
  <si>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</si>
  <si>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</si>
  <si>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</si>
  <si>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</si>
  <si>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</si>
  <si>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</si>
  <si>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</si>
  <si>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</si>
  <si>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</si>
  <si>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</si>
  <si>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</si>
  <si>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</si>
  <si>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</si>
  <si>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</si>
  <si>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</si>
  <si>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</si>
  <si>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</si>
  <si>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</si>
  <si>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</si>
  <si>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</si>
  <si>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</si>
  <si>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</si>
  <si>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</si>
  <si>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</si>
  <si>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</si>
  <si>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</si>
  <si>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</si>
  <si>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</si>
  <si>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</si>
  <si>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</si>
  <si>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</si>
  <si>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</si>
  <si>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</si>
  <si>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</si>
  <si>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</si>
  <si>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</si>
  <si>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</si>
  <si>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</si>
  <si>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</si>
  <si>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</si>
  <si>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</si>
  <si>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</si>
  <si>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</si>
  <si>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</si>
  <si>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</si>
  <si>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</si>
  <si>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</si>
  <si>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</si>
  <si>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</si>
  <si>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</si>
  <si>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</si>
  <si>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</si>
  <si>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</si>
  <si>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</si>
  <si>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</si>
  <si>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</si>
  <si>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</si>
  <si>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</si>
  <si>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</si>
  <si>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</si>
  <si>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</si>
  <si>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</si>
  <si>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</si>
  <si>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</si>
  <si>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</si>
  <si>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</si>
  <si>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</si>
  <si>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</si>
  <si>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</si>
  <si>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</si>
  <si>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</si>
  <si>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</si>
  <si>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</si>
  <si>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</si>
  <si>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</si>
  <si>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</si>
  <si>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</si>
  <si>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</si>
  <si>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</si>
  <si>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</si>
  <si>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</si>
  <si>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</si>
  <si>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</si>
  <si>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</si>
  <si>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</si>
  <si>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</si>
  <si>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</si>
  <si>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</si>
  <si>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</si>
  <si>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</si>
  <si>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</si>
  <si>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</si>
  <si>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</si>
  <si>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</si>
  <si>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</si>
  <si>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</si>
  <si>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</si>
  <si>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</si>
  <si>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</si>
  <si>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</si>
  <si>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</si>
  <si>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</si>
  <si>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</si>
  <si>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</si>
  <si>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</si>
  <si>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</si>
  <si>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</si>
  <si>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</si>
  <si>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</si>
  <si>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</si>
  <si>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</si>
  <si>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</si>
  <si>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</si>
  <si>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</si>
  <si>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</si>
  <si>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</si>
  <si>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</si>
  <si>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</si>
  <si>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</si>
  <si>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</si>
  <si>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</si>
  <si>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</si>
  <si>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</si>
  <si>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</si>
  <si>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</si>
  <si>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</si>
  <si>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</si>
  <si>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</si>
  <si>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</si>
  <si>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</si>
  <si>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</si>
  <si>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</si>
  <si>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</si>
  <si>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</si>
  <si>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</si>
  <si>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</si>
  <si>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</si>
  <si>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</si>
  <si>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</si>
  <si>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</si>
  <si>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</si>
  <si>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</si>
  <si>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</si>
  <si>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</si>
  <si>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</si>
  <si>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</si>
  <si>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</si>
  <si>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</si>
  <si>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</si>
  <si>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</si>
  <si>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</si>
  <si>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</si>
  <si>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</si>
  <si>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</si>
  <si>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</si>
  <si>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</si>
  <si>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</si>
  <si>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</si>
  <si>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</si>
  <si>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</si>
  <si>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</si>
  <si>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</si>
  <si>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</si>
  <si>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</si>
  <si>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</si>
  <si>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</si>
  <si>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</si>
  <si>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</si>
  <si>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</si>
  <si>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</si>
  <si>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</si>
  <si>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</si>
  <si>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</si>
  <si>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</si>
  <si>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</si>
  <si>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</si>
  <si>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</si>
  <si>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</si>
  <si>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</si>
  <si>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</si>
  <si>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</si>
  <si>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</si>
  <si>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</si>
  <si>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</si>
  <si>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</si>
  <si>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</si>
  <si>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</si>
  <si>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</si>
  <si>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</si>
  <si>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</si>
  <si>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</si>
  <si>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</si>
  <si>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</si>
  <si>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</si>
  <si>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</si>
  <si>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</si>
  <si>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</si>
  <si>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</si>
  <si>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</si>
  <si>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</si>
  <si>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</si>
  <si>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</si>
  <si>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</si>
  <si>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</si>
  <si>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</si>
  <si>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</si>
  <si>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</si>
  <si>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</si>
  <si>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</si>
  <si>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</si>
  <si>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</si>
  <si>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</si>
  <si>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</si>
  <si>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</si>
  <si>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</si>
  <si>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</si>
  <si>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</si>
  <si>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</si>
  <si>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</si>
  <si>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</si>
  <si>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</si>
  <si>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</si>
  <si>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</si>
  <si>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</si>
  <si>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</si>
  <si>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</si>
  <si>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</si>
  <si>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</si>
  <si>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</si>
  <si>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</si>
  <si>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</si>
  <si>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</si>
  <si>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</si>
  <si>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</si>
  <si>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</si>
  <si>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</si>
  <si>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</si>
  <si>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</si>
  <si>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</si>
  <si>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</si>
  <si>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</si>
  <si>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</si>
  <si>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</si>
  <si>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</si>
  <si>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</si>
  <si>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</si>
  <si>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</si>
  <si>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</si>
  <si>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</si>
  <si>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</si>
  <si>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</si>
  <si>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</si>
  <si>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</si>
  <si>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</si>
  <si>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</si>
  <si>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</si>
  <si>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</si>
  <si>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</si>
  <si>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</si>
  <si>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</si>
  <si>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</si>
  <si>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</si>
  <si>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</si>
  <si>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</si>
  <si>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</si>
  <si>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</si>
  <si>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</si>
  <si>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</si>
  <si>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</si>
  <si>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</si>
  <si>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</si>
  <si>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</si>
  <si>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</si>
  <si>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</si>
  <si>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</si>
  <si>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</si>
  <si>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</si>
  <si>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</si>
  <si>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</si>
  <si>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</si>
  <si>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</si>
  <si>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</si>
  <si>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</si>
  <si>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</si>
  <si>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</si>
  <si>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</si>
  <si>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</si>
  <si>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</si>
  <si>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</si>
  <si>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</si>
  <si>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</si>
  <si>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</si>
  <si>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</si>
  <si>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</si>
  <si>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</si>
  <si>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</si>
  <si>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</si>
  <si>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</si>
  <si>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</si>
  <si>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</si>
  <si>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</si>
  <si>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</si>
  <si>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</si>
  <si>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</si>
  <si>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</si>
  <si>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</si>
  <si>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</si>
  <si>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</si>
  <si>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</si>
  <si>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</si>
  <si>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</si>
  <si>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</si>
  <si>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</si>
  <si>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</si>
  <si>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</si>
  <si>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</si>
  <si>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</si>
  <si>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</si>
  <si>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</si>
  <si>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</si>
  <si>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</si>
  <si>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</si>
  <si>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</si>
  <si>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</si>
  <si>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</si>
  <si>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</si>
  <si>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</si>
  <si>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</si>
  <si>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</si>
  <si>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</si>
  <si>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</si>
  <si>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</si>
  <si>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</si>
  <si>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</si>
  <si>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</si>
  <si>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</si>
  <si>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</si>
  <si>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</si>
  <si>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</si>
  <si>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</si>
  <si>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</si>
  <si>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</si>
  <si>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</si>
  <si>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</si>
  <si>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</si>
  <si>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</si>
  <si>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</si>
  <si>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</si>
  <si>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</si>
  <si>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</si>
  <si>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</si>
  <si>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</si>
  <si>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</si>
  <si>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</si>
  <si>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</si>
  <si>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</si>
  <si>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</si>
  <si>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</si>
  <si>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</si>
  <si>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</si>
  <si>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</si>
  <si>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</si>
  <si>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</si>
  <si>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</si>
  <si>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</si>
  <si>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</si>
  <si>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</si>
  <si>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</si>
  <si>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</si>
  <si>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</si>
  <si>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</si>
  <si>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</si>
  <si>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</si>
  <si>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</si>
  <si>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</si>
  <si>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</si>
  <si>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</si>
  <si>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</si>
  <si>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</si>
  <si>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</si>
  <si>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</si>
  <si>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</si>
  <si>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</si>
  <si>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</si>
  <si>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</si>
  <si>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</si>
  <si>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</si>
  <si>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</si>
  <si>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</si>
  <si>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</si>
  <si>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</si>
  <si>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</si>
  <si>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</si>
  <si>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</si>
  <si>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</si>
  <si>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</si>
  <si>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</si>
  <si>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</si>
  <si>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</si>
  <si>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</si>
  <si>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</si>
  <si>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</si>
  <si>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</si>
  <si>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</si>
  <si>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</si>
  <si>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</si>
  <si>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</si>
  <si>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</si>
  <si>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</si>
  <si>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</si>
  <si>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</si>
  <si>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</si>
  <si>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</si>
  <si>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</si>
  <si>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</si>
  <si>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</si>
  <si>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</si>
  <si>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</si>
  <si>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</si>
  <si>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</si>
  <si>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</si>
  <si>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</si>
  <si>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</si>
  <si>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</si>
  <si>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</si>
  <si>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</si>
  <si>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</si>
  <si>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</si>
  <si>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</si>
  <si>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</si>
  <si>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</si>
  <si>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</si>
  <si>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</si>
  <si>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</si>
  <si>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</si>
  <si>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</si>
  <si>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</si>
  <si>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</si>
  <si>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</si>
  <si>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</si>
  <si>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</si>
  <si>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</si>
  <si>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</si>
  <si>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</si>
  <si>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</si>
  <si>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</si>
  <si>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</si>
  <si>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</si>
  <si>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</si>
  <si>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</si>
  <si>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</si>
  <si>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</si>
  <si>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</si>
  <si>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</si>
  <si>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</si>
  <si>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</si>
  <si>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</si>
  <si>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</si>
  <si>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</si>
  <si>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</si>
  <si>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</si>
  <si>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</si>
  <si>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</si>
  <si>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</si>
  <si>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</si>
  <si>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</si>
  <si>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</si>
  <si>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</si>
  <si>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</si>
  <si>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</si>
  <si>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</si>
  <si>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</si>
  <si>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</si>
  <si>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</si>
  <si>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</si>
  <si>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</si>
  <si>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</si>
  <si>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</si>
  <si>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</si>
  <si>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</si>
  <si>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</si>
  <si>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</si>
  <si>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</si>
  <si>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</si>
  <si>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</si>
  <si>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</si>
  <si>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</si>
  <si>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</si>
  <si>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</si>
  <si>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</si>
  <si>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</si>
  <si>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</si>
  <si>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</si>
  <si>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</si>
  <si>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</si>
  <si>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</si>
  <si>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</si>
  <si>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</si>
  <si>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</si>
  <si>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</si>
  <si>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</si>
  <si>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</si>
  <si>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</si>
  <si>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</si>
  <si>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</si>
  <si>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</si>
  <si>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</si>
  <si>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</si>
  <si>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</si>
  <si>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</si>
  <si>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</si>
  <si>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</si>
  <si>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</si>
  <si>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</si>
  <si>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</si>
  <si>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</si>
  <si>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</si>
  <si>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</si>
  <si>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</si>
  <si>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</si>
  <si>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</si>
  <si>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</si>
  <si>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</si>
  <si>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</si>
  <si>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</si>
  <si>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</si>
  <si>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</si>
  <si>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</si>
  <si>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</si>
  <si>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</si>
  <si>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</si>
  <si>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</si>
  <si>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</si>
  <si>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</si>
  <si>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</si>
  <si>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</si>
  <si>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</si>
  <si>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</si>
  <si>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</si>
  <si>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</si>
  <si>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</si>
  <si>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</si>
  <si>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</si>
  <si>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</si>
  <si>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</si>
  <si>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</si>
  <si>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</si>
  <si>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</si>
  <si>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</si>
  <si>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</si>
  <si>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</si>
  <si>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</si>
  <si>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</si>
  <si>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</si>
  <si>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</si>
  <si>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</si>
  <si>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</si>
  <si>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</si>
  <si>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</si>
  <si>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</si>
  <si>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</si>
  <si>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</si>
  <si>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</si>
  <si>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</si>
  <si>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</si>
  <si>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</si>
  <si>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</si>
  <si>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</si>
  <si>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</si>
  <si>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</si>
  <si>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</si>
  <si>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</si>
  <si>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</si>
  <si>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</si>
  <si>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</si>
  <si>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</si>
  <si>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</si>
  <si>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</si>
  <si>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</si>
  <si>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</si>
  <si>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</si>
  <si>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</si>
  <si>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</si>
  <si>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</si>
  <si>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</si>
  <si>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</si>
  <si>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</si>
  <si>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</si>
  <si>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</si>
  <si>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</si>
  <si>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</si>
  <si>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</si>
  <si>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</si>
  <si>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</si>
  <si>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</si>
  <si>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</si>
  <si>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</si>
  <si>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</si>
  <si>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</si>
  <si>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</si>
  <si>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</si>
  <si>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</si>
  <si>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</si>
  <si>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</si>
  <si>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</si>
  <si>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</si>
  <si>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</si>
  <si>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</si>
  <si>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</si>
  <si>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</si>
  <si>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</si>
  <si>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</si>
  <si>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</si>
  <si>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</si>
  <si>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</si>
  <si>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</si>
  <si>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</si>
  <si>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</si>
  <si>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</si>
  <si>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</si>
  <si>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</si>
  <si>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</si>
  <si>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</si>
  <si>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</si>
  <si>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</si>
  <si>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</si>
  <si>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</si>
  <si>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</si>
  <si>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</si>
  <si>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</si>
  <si>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</si>
  <si>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</si>
  <si>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</si>
  <si>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</si>
  <si>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</si>
  <si>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</si>
  <si>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</si>
  <si>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</si>
  <si>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</si>
  <si>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</si>
  <si>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</si>
  <si>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</si>
  <si>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</si>
  <si>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</si>
  <si>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</si>
  <si>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</si>
  <si>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</si>
  <si>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</si>
  <si>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</si>
  <si>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</si>
  <si>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</si>
  <si>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</si>
  <si>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</si>
  <si>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</si>
  <si>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</si>
  <si>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</si>
  <si>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</si>
  <si>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</si>
  <si>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</si>
  <si>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</si>
  <si>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</si>
  <si>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</si>
  <si>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</si>
  <si>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</si>
  <si>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</si>
  <si>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</si>
  <si>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</si>
  <si>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</si>
  <si>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</si>
  <si>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</si>
  <si>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</si>
  <si>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</si>
  <si>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</si>
  <si>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</si>
  <si>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</si>
  <si>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</si>
  <si>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</si>
  <si>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</si>
  <si>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</si>
  <si>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</si>
  <si>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</si>
  <si>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</si>
  <si>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</si>
  <si>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</si>
  <si>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</si>
  <si>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</si>
  <si>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</si>
  <si>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</si>
  <si>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</si>
  <si>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</si>
  <si>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</si>
  <si>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</si>
  <si>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</si>
  <si>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</si>
  <si>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</si>
  <si>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</si>
  <si>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</si>
  <si>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</si>
  <si>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</si>
  <si>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</si>
  <si>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</si>
  <si>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</si>
  <si>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</si>
  <si>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</si>
  <si>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</si>
  <si>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</si>
  <si>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</si>
  <si>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</si>
  <si>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</si>
  <si>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</si>
  <si>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</si>
  <si>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</si>
  <si>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</si>
  <si>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</si>
  <si>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</si>
  <si>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</si>
  <si>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</si>
  <si>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</si>
  <si>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</si>
  <si>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</si>
  <si>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</si>
  <si>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</si>
  <si>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</si>
  <si>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</si>
  <si>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</si>
  <si>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</si>
  <si>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</si>
  <si>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</si>
  <si>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</si>
  <si>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</si>
  <si>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</si>
  <si>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</si>
  <si>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</si>
  <si>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</si>
  <si>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</si>
  <si>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</si>
  <si>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</si>
  <si>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</si>
  <si>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</si>
  <si>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</si>
  <si>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</si>
  <si>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</si>
  <si>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</si>
  <si>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</si>
  <si>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</si>
  <si>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</si>
  <si>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</si>
  <si>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</si>
  <si>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</si>
  <si>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</si>
  <si>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</si>
  <si>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</si>
  <si>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</si>
  <si>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</si>
  <si>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</si>
  <si>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</si>
  <si>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</si>
  <si>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</si>
  <si>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</si>
  <si>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</si>
  <si>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</si>
  <si>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</si>
  <si>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</si>
  <si>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</si>
  <si>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</si>
  <si>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</si>
  <si>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</si>
  <si>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</si>
  <si>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</si>
  <si>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</si>
  <si>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</si>
  <si>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</si>
  <si>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</si>
  <si>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</si>
  <si>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</si>
  <si>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</si>
  <si>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</si>
  <si>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</si>
  <si>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</si>
  <si>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</si>
  <si>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</si>
  <si>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</si>
  <si>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</si>
  <si>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</si>
  <si>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</si>
  <si>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</si>
  <si>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</si>
  <si>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</si>
  <si>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</si>
  <si>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</si>
  <si>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</si>
  <si>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</si>
  <si>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</si>
  <si>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</si>
  <si>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</si>
  <si>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</si>
  <si>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</si>
  <si>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</si>
  <si>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</si>
  <si>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</si>
  <si>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</si>
  <si>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</si>
  <si>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</si>
  <si>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</si>
  <si>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</si>
  <si>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</si>
  <si>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</si>
  <si>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</si>
  <si>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</si>
  <si>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</si>
  <si>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</si>
  <si>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</si>
  <si>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</si>
  <si>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</si>
  <si>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</si>
  <si>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</si>
  <si>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</si>
  <si>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</si>
  <si>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</si>
  <si>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</si>
  <si>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</si>
  <si>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</si>
  <si>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</si>
  <si>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</si>
  <si>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</si>
  <si>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</si>
  <si>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</si>
  <si>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</si>
  <si>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</si>
  <si>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</si>
  <si>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</si>
  <si>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</si>
  <si>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</si>
  <si>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</si>
  <si>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</si>
  <si>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</si>
  <si>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</si>
  <si>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</si>
  <si>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</si>
  <si>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</si>
  <si>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</si>
  <si>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</si>
  <si>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</si>
  <si>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</si>
  <si>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</si>
  <si>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</si>
  <si>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</si>
  <si>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</si>
  <si>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</si>
  <si>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</si>
  <si>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</si>
  <si>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</si>
  <si>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</si>
  <si>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</si>
  <si>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</si>
  <si>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</si>
  <si>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</si>
  <si>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</si>
  <si>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</si>
  <si>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</si>
  <si>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</si>
  <si>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</si>
  <si>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</si>
  <si>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</si>
  <si>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</si>
  <si>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</si>
  <si>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</si>
  <si>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</si>
  <si>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</si>
  <si>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</si>
  <si>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</si>
  <si>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</si>
  <si>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</si>
  <si>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</si>
  <si>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</si>
  <si>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</si>
  <si>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</si>
  <si>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</si>
  <si>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</si>
  <si>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</si>
  <si>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</si>
  <si>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</si>
  <si>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</si>
  <si>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</si>
  <si>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</si>
  <si>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</si>
  <si>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</si>
  <si>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</si>
  <si>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</si>
  <si>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</si>
  <si>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</si>
  <si>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</si>
  <si>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</si>
  <si>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</si>
  <si>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</si>
  <si>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</si>
  <si>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</si>
  <si>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</si>
  <si>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</si>
  <si>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</si>
  <si>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</si>
  <si>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</si>
  <si>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</si>
  <si>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</si>
  <si>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</si>
  <si>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</si>
  <si>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</si>
  <si>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</si>
  <si>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</si>
  <si>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</si>
  <si>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</si>
  <si>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</si>
  <si>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</si>
  <si>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</si>
  <si>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</si>
  <si>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</si>
  <si>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</si>
  <si>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</si>
  <si>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</si>
  <si>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</si>
  <si>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</si>
  <si>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</si>
  <si>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</si>
  <si>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</si>
  <si>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</si>
  <si>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</si>
  <si>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</si>
  <si>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</si>
  <si>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</si>
  <si>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</si>
  <si>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</si>
  <si>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</si>
  <si>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</si>
  <si>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</si>
  <si>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</si>
  <si>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</si>
  <si>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</si>
  <si>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</si>
  <si>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</si>
  <si>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</si>
  <si>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</si>
  <si>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</si>
  <si>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</si>
  <si>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</si>
  <si>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</si>
  <si>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</si>
  <si>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</si>
  <si>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</si>
  <si>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</si>
  <si>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</si>
  <si>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</si>
  <si>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</si>
  <si>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</si>
  <si>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</si>
  <si>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</si>
  <si>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</si>
  <si>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</si>
  <si>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</si>
  <si>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</si>
  <si>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</si>
  <si>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</si>
  <si>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</si>
  <si>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</si>
  <si>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</si>
  <si>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</si>
  <si>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</si>
  <si>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</si>
  <si>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</si>
  <si>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</si>
  <si>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</si>
  <si>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</si>
  <si>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</si>
  <si>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</si>
  <si>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</si>
  <si>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</si>
  <si>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</si>
  <si>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</si>
  <si>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</si>
  <si>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</si>
  <si>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</si>
  <si>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</si>
  <si>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</si>
  <si>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</si>
  <si>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</si>
  <si>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</si>
  <si>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</si>
  <si>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</si>
  <si>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</si>
  <si>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</si>
  <si>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</si>
  <si>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</si>
  <si>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</si>
  <si>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</si>
  <si>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</si>
  <si>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</si>
  <si>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</si>
  <si>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</si>
  <si>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</si>
  <si>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</si>
  <si>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</si>
  <si>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</si>
  <si>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</si>
  <si>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</si>
  <si>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</si>
  <si>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</si>
  <si>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</si>
  <si>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</si>
  <si>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</si>
  <si>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</si>
  <si>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</si>
  <si>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</si>
  <si>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</si>
  <si>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</si>
  <si>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</si>
  <si>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</si>
  <si>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</si>
  <si>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</si>
  <si>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</si>
  <si>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</si>
  <si>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</si>
  <si>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</si>
  <si>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</si>
  <si>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</si>
  <si>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</si>
  <si>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</si>
  <si>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</si>
  <si>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</si>
  <si>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</si>
  <si>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</si>
  <si>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</si>
  <si>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</si>
  <si>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</si>
  <si>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</si>
  <si>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</si>
  <si>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</si>
  <si>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</si>
  <si>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</si>
  <si>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</si>
  <si>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</si>
  <si>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</si>
  <si>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</si>
  <si>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</si>
  <si>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</si>
  <si>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</si>
  <si>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</si>
  <si>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</si>
  <si>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</si>
  <si>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</si>
  <si>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</si>
  <si>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</si>
  <si>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</si>
  <si>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</si>
  <si>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</si>
  <si>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</si>
  <si>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</si>
  <si>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</si>
  <si>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</si>
  <si>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</si>
  <si>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</si>
  <si>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</si>
  <si>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</si>
  <si>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</si>
  <si>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</si>
  <si>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</si>
  <si>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</si>
  <si>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</si>
  <si>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</si>
  <si>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</si>
  <si>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</si>
  <si>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</si>
  <si>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</si>
  <si>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</si>
  <si>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</si>
  <si>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</si>
  <si>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</si>
  <si>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</si>
  <si>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</si>
  <si>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</si>
  <si>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</si>
  <si>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</si>
  <si>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</si>
  <si>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</si>
  <si>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</si>
  <si>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</si>
  <si>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</si>
  <si>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</si>
  <si>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</si>
  <si>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</si>
  <si>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</si>
  <si>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</si>
  <si>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</si>
  <si>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</si>
  <si>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</si>
  <si>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</si>
  <si>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</si>
  <si>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</si>
  <si>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</si>
  <si>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</si>
  <si>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</si>
  <si>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</si>
  <si>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</si>
  <si>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</si>
  <si>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</si>
  <si>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</si>
  <si>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</si>
  <si>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</si>
  <si>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</si>
  <si>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</si>
  <si>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</si>
  <si>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</si>
  <si>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</si>
  <si>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</si>
  <si>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</si>
  <si>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</si>
  <si>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</si>
  <si>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</si>
  <si>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</si>
  <si>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</si>
  <si>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</si>
  <si>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</si>
  <si>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</si>
  <si>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</si>
  <si>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</si>
  <si>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</si>
  <si>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</si>
  <si>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</si>
  <si>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</si>
  <si>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</si>
  <si>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</si>
  <si>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</si>
  <si>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</si>
  <si>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</si>
  <si>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</si>
  <si>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</si>
  <si>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</si>
  <si>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</si>
  <si>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</si>
  <si>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</si>
  <si>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</si>
  <si>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</si>
  <si>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</si>
  <si>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</si>
  <si>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</si>
  <si>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</si>
  <si>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</si>
  <si>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</si>
  <si>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</si>
  <si>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</si>
  <si>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</si>
  <si>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</si>
  <si>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</si>
  <si>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</si>
  <si>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</si>
  <si>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</si>
  <si>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</si>
  <si>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</si>
  <si>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</si>
  <si>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</si>
  <si>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</si>
  <si>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</si>
  <si>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</si>
  <si>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</si>
  <si>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</si>
  <si>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</si>
  <si>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</si>
  <si>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</si>
  <si>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</si>
  <si>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</si>
  <si>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</si>
  <si>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</si>
  <si>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</si>
  <si>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</si>
  <si>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</si>
  <si>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</si>
  <si>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</si>
  <si>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</si>
  <si>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</si>
  <si>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</si>
  <si>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</si>
  <si>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</si>
  <si>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</si>
  <si>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</si>
  <si>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</si>
  <si>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</si>
  <si>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</si>
  <si>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</si>
  <si>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</si>
  <si>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</si>
  <si>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</si>
  <si>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</si>
  <si>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</si>
  <si>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</si>
  <si>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</si>
  <si>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</si>
  <si>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</si>
  <si>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</si>
  <si>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</si>
  <si>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</si>
  <si>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</si>
  <si>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</si>
  <si>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</si>
  <si>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</si>
  <si>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</si>
  <si>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</si>
  <si>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</si>
  <si>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</si>
  <si>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</si>
  <si>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</si>
  <si>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</si>
  <si>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</si>
  <si>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</si>
  <si>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</si>
  <si>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</si>
  <si>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</si>
  <si>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</si>
  <si>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</si>
  <si>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</si>
  <si>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</si>
  <si>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</si>
  <si>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</si>
  <si>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</si>
  <si>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</si>
  <si>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</si>
  <si>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</si>
  <si>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</si>
  <si>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</si>
  <si>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</si>
  <si>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</si>
  <si>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</si>
  <si>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</si>
  <si>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</si>
  <si>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</si>
  <si>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</si>
  <si>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</si>
  <si>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</si>
  <si>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</si>
  <si>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</si>
  <si>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</si>
  <si>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</si>
  <si>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</si>
  <si>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</si>
  <si>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</si>
  <si>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</si>
  <si>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</si>
  <si>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</si>
  <si>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</si>
  <si>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</si>
  <si>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</si>
  <si>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</si>
  <si>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</si>
  <si>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</si>
  <si>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</si>
  <si>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</si>
  <si>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</si>
  <si>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</si>
  <si>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</si>
  <si>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</si>
  <si>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</si>
  <si>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</si>
  <si>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</si>
  <si>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</si>
  <si>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</si>
  <si>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</si>
  <si>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</si>
  <si>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</si>
  <si>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</si>
  <si>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</si>
  <si>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</si>
  <si>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</si>
  <si>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</si>
  <si>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</si>
  <si>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</si>
  <si>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</si>
  <si>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</si>
  <si>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</si>
  <si>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</si>
  <si>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</si>
  <si>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</si>
  <si>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</si>
  <si>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</si>
  <si>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</si>
  <si>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</si>
  <si>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</si>
  <si>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</si>
  <si>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</si>
  <si>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</si>
  <si>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</si>
  <si>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</si>
  <si>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</si>
  <si>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</si>
  <si>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</si>
  <si>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</si>
  <si>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</si>
  <si>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</si>
  <si>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</si>
  <si>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</si>
  <si>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</si>
  <si>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</si>
  <si>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</si>
  <si>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</si>
  <si>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</si>
  <si>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</si>
  <si>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</si>
  <si>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</si>
  <si>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</si>
  <si>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</si>
  <si>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</si>
  <si>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</si>
  <si>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</si>
  <si>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</si>
  <si>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</si>
  <si>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</si>
  <si>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</si>
  <si>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</si>
  <si>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</si>
  <si>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</si>
  <si>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</si>
  <si>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</si>
  <si>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</si>
  <si>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</si>
  <si>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</si>
  <si>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</si>
  <si>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</si>
  <si>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</si>
  <si>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</si>
  <si>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</si>
  <si>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</si>
  <si>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</si>
  <si>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</si>
  <si>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</si>
  <si>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</si>
  <si>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</si>
  <si>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</si>
  <si>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</si>
  <si>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</si>
  <si>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</si>
  <si>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</si>
  <si>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</si>
  <si>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</si>
  <si>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</si>
  <si>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</si>
  <si>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</si>
  <si>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</si>
  <si>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</si>
  <si>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</si>
  <si>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</si>
  <si>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</si>
  <si>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</si>
  <si>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</si>
  <si>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</si>
  <si>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</si>
  <si>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</si>
  <si>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</si>
  <si>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</si>
  <si>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</si>
  <si>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</si>
  <si>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</si>
  <si>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</si>
  <si>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</si>
  <si>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</si>
  <si>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</si>
  <si>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</si>
  <si>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</si>
  <si>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</si>
  <si>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</si>
  <si>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</si>
  <si>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</si>
  <si>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</si>
  <si>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</si>
  <si>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</si>
  <si>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</si>
  <si>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</si>
  <si>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</si>
  <si>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</si>
  <si>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</si>
  <si>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</si>
  <si>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</si>
  <si>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</si>
  <si>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</si>
  <si>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</si>
  <si>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</si>
  <si>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</si>
  <si>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</si>
  <si>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</si>
  <si>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</si>
  <si>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</si>
  <si>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</si>
  <si>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</si>
  <si>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</si>
  <si>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</si>
  <si>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</si>
  <si>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</si>
  <si>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</si>
  <si>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</si>
  <si>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</si>
  <si>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</si>
  <si>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</si>
  <si>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</si>
  <si>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</si>
  <si>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</si>
  <si>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</si>
  <si>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</si>
  <si>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</si>
  <si>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</si>
  <si>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</si>
  <si>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</si>
  <si>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</si>
  <si>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</si>
  <si>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</si>
  <si>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</si>
  <si>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</si>
  <si>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</si>
  <si>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</si>
  <si>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</si>
  <si>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</si>
  <si>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</si>
  <si>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</si>
  <si>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</si>
  <si>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</si>
  <si>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</si>
  <si>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</si>
  <si>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</si>
  <si>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</si>
  <si>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</si>
  <si>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</si>
  <si>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</si>
  <si>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</si>
  <si>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</si>
  <si>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</si>
  <si>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</si>
  <si>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</si>
  <si>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</si>
  <si>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</si>
  <si>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</si>
  <si>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</si>
  <si>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</si>
  <si>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</si>
  <si>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</si>
  <si>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</si>
  <si>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</si>
  <si>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</si>
  <si>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</si>
  <si>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</si>
  <si>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</si>
  <si>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</si>
  <si>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</si>
  <si>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</si>
  <si>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</si>
  <si>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</si>
  <si>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</si>
  <si>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</si>
  <si>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</si>
  <si>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</si>
  <si>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</si>
  <si>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</si>
  <si>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</si>
  <si>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</si>
  <si>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</si>
  <si>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</si>
  <si>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</si>
  <si>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</si>
  <si>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</si>
  <si>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</si>
  <si>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</si>
  <si>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</si>
  <si>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</si>
  <si>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</si>
  <si>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</si>
  <si>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</si>
  <si>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</si>
  <si>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</si>
  <si>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</si>
  <si>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</si>
  <si>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</si>
  <si>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</si>
  <si>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</si>
  <si>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</si>
  <si>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</si>
  <si>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</si>
  <si>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</si>
  <si>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</si>
  <si>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</si>
  <si>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</si>
  <si>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</si>
  <si>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</si>
  <si>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</si>
  <si>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</si>
  <si>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</si>
  <si>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</si>
  <si>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</si>
  <si>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</si>
  <si>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</si>
  <si>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</si>
  <si>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</si>
  <si>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</si>
  <si>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</si>
  <si>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</si>
  <si>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</si>
  <si>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</si>
  <si>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</si>
  <si>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</si>
  <si>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</si>
  <si>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</si>
  <si>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</si>
  <si>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</si>
  <si>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</si>
  <si>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</si>
  <si>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</si>
  <si>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</si>
  <si>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</si>
  <si>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</si>
  <si>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</si>
  <si>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</si>
  <si>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</si>
  <si>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</si>
  <si>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</si>
  <si>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</si>
  <si>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</si>
  <si>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</si>
  <si>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</si>
  <si>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</si>
  <si>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</si>
  <si>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</si>
  <si>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</si>
  <si>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</si>
  <si>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</si>
  <si>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</si>
  <si>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</si>
  <si>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</si>
  <si>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</si>
  <si>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</si>
  <si>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</si>
  <si>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</si>
  <si>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</si>
  <si>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</si>
  <si>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</si>
  <si>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</si>
  <si>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</si>
  <si>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</si>
  <si>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</si>
  <si>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</si>
  <si>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</si>
  <si>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</si>
  <si>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</si>
  <si>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</si>
  <si>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</si>
  <si>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</si>
  <si>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</si>
  <si>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</si>
  <si>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</si>
  <si>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</si>
  <si>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</si>
  <si>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</si>
  <si>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</si>
  <si>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</si>
  <si>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</si>
  <si>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</si>
  <si>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</si>
  <si>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</si>
  <si>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</si>
  <si>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</si>
  <si>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</si>
  <si>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</si>
  <si>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</si>
  <si>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</si>
  <si>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</si>
  <si>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</si>
  <si>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</si>
  <si>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</si>
  <si>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</si>
  <si>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</si>
  <si>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</si>
  <si>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</si>
  <si>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</si>
  <si>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</si>
  <si>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</si>
  <si>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</si>
  <si>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</si>
  <si>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</si>
  <si>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</si>
  <si>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</si>
  <si>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</si>
  <si>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</si>
  <si>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</si>
  <si>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</si>
  <si>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</si>
  <si>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</si>
  <si>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</si>
  <si>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</si>
  <si>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</si>
  <si>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</si>
  <si>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</si>
  <si>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</si>
  <si>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</si>
  <si>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</si>
  <si>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</si>
  <si>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</si>
  <si>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</si>
  <si>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</si>
  <si>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</si>
  <si>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</si>
  <si>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</si>
  <si>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</si>
  <si>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</si>
  <si>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</si>
  <si>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</si>
  <si>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</si>
  <si>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</si>
  <si>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</si>
  <si>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</si>
  <si>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</si>
  <si>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</si>
  <si>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</si>
  <si>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</si>
  <si>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</si>
  <si>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</si>
  <si>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</si>
  <si>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</si>
  <si>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</si>
  <si>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</si>
  <si>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</si>
  <si>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</si>
  <si>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</si>
  <si>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</si>
  <si>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</si>
  <si>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</si>
  <si>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</si>
  <si>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</si>
  <si>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</si>
  <si>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</si>
  <si>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</si>
  <si>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</si>
  <si>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</si>
  <si>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</si>
  <si>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</si>
  <si>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</si>
  <si>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</si>
  <si>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</si>
  <si>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</si>
  <si>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</si>
  <si>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</si>
  <si>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</si>
  <si>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</si>
  <si>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</si>
  <si>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</si>
  <si>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</si>
  <si>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</si>
  <si>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</si>
  <si>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</si>
  <si>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</si>
  <si>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</si>
  <si>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</si>
  <si>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</si>
  <si>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</si>
  <si>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</si>
  <si>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</si>
  <si>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</si>
  <si>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</si>
  <si>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</si>
  <si>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</si>
  <si>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</si>
  <si>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</si>
  <si>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</si>
  <si>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</si>
  <si>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</si>
  <si>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</si>
  <si>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</si>
  <si>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</si>
  <si>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</si>
  <si>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</si>
  <si>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</si>
  <si>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</si>
  <si>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</si>
  <si>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</si>
  <si>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</si>
  <si>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</si>
  <si>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</si>
  <si>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</si>
  <si>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</si>
  <si>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</si>
  <si>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</si>
  <si>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</si>
  <si>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</si>
  <si>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</si>
  <si>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</si>
  <si>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</si>
  <si>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</si>
  <si>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</si>
  <si>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</si>
  <si>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</si>
  <si>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</si>
  <si>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</si>
  <si>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</si>
  <si>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</si>
  <si>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</si>
  <si>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</si>
  <si>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</si>
  <si>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</si>
  <si>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</si>
  <si>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</si>
  <si>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</si>
  <si>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</si>
  <si>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</si>
  <si>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</si>
  <si>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</si>
  <si>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</si>
  <si>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</si>
  <si>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</si>
  <si>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</si>
  <si>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</si>
  <si>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</si>
  <si>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</si>
  <si>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</si>
  <si>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</si>
  <si>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</si>
  <si>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</si>
  <si>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</si>
  <si>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</si>
  <si>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</si>
  <si>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</si>
  <si>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</si>
  <si>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</si>
  <si>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</si>
  <si>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</si>
  <si>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</si>
  <si>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</si>
  <si>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</si>
  <si>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</si>
  <si>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</si>
  <si>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</si>
  <si>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</si>
  <si>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</si>
  <si>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</si>
  <si>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</si>
  <si>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</si>
  <si>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</si>
  <si>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</si>
  <si>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</si>
  <si>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</si>
  <si>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</si>
  <si>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</si>
  <si>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</si>
  <si>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</si>
  <si>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</si>
  <si>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</si>
  <si>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</si>
  <si>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</si>
  <si>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</si>
  <si>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</si>
  <si>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</si>
  <si>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</si>
  <si>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</si>
  <si>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</si>
  <si>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</si>
  <si>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</si>
  <si>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</si>
  <si>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</si>
  <si>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</si>
  <si>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</si>
  <si>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</si>
  <si>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</si>
  <si>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</si>
  <si>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</si>
  <si>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</si>
  <si>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</si>
  <si>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</si>
  <si>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</si>
  <si>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</si>
  <si>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</si>
  <si>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</si>
  <si>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</si>
  <si>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</si>
  <si>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</si>
  <si>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</si>
  <si>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</si>
  <si>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</si>
  <si>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</si>
  <si>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</si>
  <si>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</si>
  <si>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</si>
  <si>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</si>
  <si>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</si>
  <si>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</si>
  <si>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</si>
  <si>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</si>
  <si>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</si>
  <si>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</si>
  <si>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</si>
  <si>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</si>
  <si>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</si>
  <si>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</si>
  <si>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</si>
  <si>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</si>
  <si>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</si>
  <si>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</si>
  <si>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</si>
  <si>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</si>
  <si>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</si>
  <si>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</si>
  <si>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</si>
  <si>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</si>
  <si>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</si>
  <si>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</si>
  <si>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</si>
  <si>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</si>
  <si>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</si>
  <si>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</si>
  <si>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</si>
  <si>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</si>
  <si>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</si>
  <si>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</si>
  <si>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</si>
  <si>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</si>
  <si>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</si>
  <si>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</si>
  <si>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</si>
  <si>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</si>
  <si>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</si>
  <si>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</si>
  <si>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</si>
  <si>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</si>
  <si>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</si>
  <si>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</si>
  <si>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</si>
  <si>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</si>
  <si>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</si>
  <si>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</si>
  <si>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</si>
  <si>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</si>
  <si>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</si>
  <si>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</si>
  <si>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</si>
  <si>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</si>
  <si>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</si>
  <si>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</si>
  <si>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</si>
  <si>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</si>
  <si>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</si>
  <si>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</si>
  <si>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</si>
  <si>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</si>
  <si>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</si>
  <si>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</si>
  <si>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</si>
  <si>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</si>
  <si>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</si>
  <si>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</si>
  <si>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</si>
  <si>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</si>
  <si>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</si>
  <si>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</si>
  <si>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</si>
  <si>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</si>
  <si>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</si>
  <si>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</si>
  <si>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</si>
  <si>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</si>
  <si>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</si>
  <si>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</si>
  <si>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</si>
  <si>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</si>
  <si>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</si>
  <si>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</si>
  <si>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</si>
  <si>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</si>
  <si>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</si>
  <si>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</si>
  <si>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</si>
  <si>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</si>
  <si>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</si>
  <si>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</si>
  <si>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</si>
  <si>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</si>
  <si>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</si>
  <si>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</si>
  <si>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</si>
  <si>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</si>
  <si>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</si>
  <si>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</si>
  <si>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</si>
  <si>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</si>
  <si>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</si>
  <si>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</si>
  <si>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</si>
  <si>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</si>
  <si>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</si>
  <si>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</si>
  <si>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</si>
  <si>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</si>
  <si>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</si>
  <si>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</si>
  <si>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</si>
  <si>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</si>
  <si>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</si>
  <si>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</si>
  <si>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</si>
  <si>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</si>
  <si>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</si>
  <si>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</si>
  <si>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</si>
  <si>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</si>
  <si>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</si>
  <si>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</si>
  <si>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</si>
  <si>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</si>
  <si>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</si>
  <si>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</si>
  <si>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</si>
  <si>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</si>
  <si>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</si>
  <si>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</si>
  <si>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</si>
  <si>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</si>
  <si>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</si>
  <si>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</si>
  <si>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</si>
  <si>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</si>
  <si>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</si>
  <si>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</si>
  <si>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</si>
  <si>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</si>
  <si>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</si>
  <si>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</si>
  <si>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</si>
  <si>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</si>
  <si>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</si>
  <si>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</si>
  <si>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</si>
  <si>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</si>
  <si>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</si>
  <si>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</si>
  <si>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</si>
  <si>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</si>
  <si>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</si>
  <si>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</si>
  <si>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</si>
  <si>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</si>
  <si>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</si>
  <si>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</si>
  <si>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</si>
  <si>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</si>
  <si>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</si>
  <si>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</si>
  <si>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</si>
  <si>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</si>
  <si>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</si>
  <si>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</si>
  <si>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</si>
  <si>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</si>
  <si>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</si>
  <si>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</si>
  <si>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</si>
  <si>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</si>
  <si>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</si>
  <si>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</si>
  <si>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</si>
  <si>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</si>
  <si>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</si>
  <si>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</si>
  <si>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</si>
  <si>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</si>
  <si>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</si>
  <si>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</si>
  <si>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</si>
  <si>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</si>
  <si>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</si>
  <si>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</si>
  <si>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</si>
  <si>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</si>
  <si>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</si>
  <si>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</si>
  <si>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</si>
  <si>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</si>
  <si>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</si>
  <si>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</si>
  <si>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</si>
  <si>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</si>
  <si>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</si>
  <si>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</si>
  <si>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</si>
  <si>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</si>
  <si>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</si>
  <si>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</si>
  <si>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</si>
  <si>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</si>
  <si>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</si>
  <si>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</si>
  <si>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</si>
  <si>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</si>
  <si>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</si>
  <si>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</si>
  <si>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</si>
  <si>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</si>
  <si>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</si>
  <si>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</si>
  <si>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</si>
  <si>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</si>
  <si>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</si>
  <si>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</si>
  <si>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</si>
  <si>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</si>
  <si>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</si>
  <si>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</si>
  <si>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</si>
  <si>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</si>
  <si>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</si>
  <si>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</si>
  <si>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</si>
  <si>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</si>
  <si>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</si>
  <si>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</si>
  <si>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</si>
  <si>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</si>
  <si>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</si>
  <si>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</si>
  <si>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</si>
  <si>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</si>
  <si>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</si>
  <si>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</si>
  <si>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</si>
  <si>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</si>
  <si>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</si>
  <si>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</si>
  <si>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</si>
  <si>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</si>
  <si>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</si>
  <si>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</si>
  <si>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</si>
  <si>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</si>
  <si>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</si>
  <si>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</si>
  <si>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</si>
  <si>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</si>
  <si>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</si>
  <si>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</si>
  <si>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</si>
  <si>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</si>
  <si>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</si>
  <si>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</si>
  <si>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</si>
  <si>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</si>
  <si>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</si>
  <si>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</si>
  <si>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</si>
  <si>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</si>
  <si>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</si>
  <si>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</si>
  <si>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</si>
  <si>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</si>
  <si>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</si>
  <si>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</si>
  <si>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</si>
  <si>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</si>
  <si>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</si>
  <si>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</si>
  <si>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</si>
  <si>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</si>
  <si>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</si>
  <si>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</si>
  <si>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</si>
  <si>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</si>
  <si>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</si>
  <si>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</si>
  <si>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</si>
  <si>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</si>
  <si>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</si>
  <si>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</si>
  <si>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</si>
  <si>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</si>
  <si>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</si>
  <si>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</si>
  <si>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</si>
  <si>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</si>
  <si>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</si>
  <si>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</si>
  <si>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</si>
  <si>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</si>
  <si>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</si>
  <si>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</si>
  <si>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</si>
  <si>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</si>
  <si>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</si>
  <si>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</si>
  <si>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</si>
  <si>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</si>
  <si>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</si>
  <si>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</si>
  <si>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</si>
  <si>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</si>
  <si>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</si>
  <si>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</si>
  <si>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</si>
  <si>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</si>
  <si>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</si>
  <si>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</si>
  <si>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</si>
  <si>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</si>
  <si>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</si>
  <si>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</si>
  <si>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</si>
  <si>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</si>
  <si>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</si>
  <si>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</si>
  <si>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</si>
  <si>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</si>
  <si>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</si>
  <si>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</si>
  <si>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</si>
  <si>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</si>
  <si>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</si>
  <si>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</si>
  <si>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</si>
  <si>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</si>
  <si>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</si>
  <si>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</si>
  <si>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</si>
  <si>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</si>
  <si>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</si>
  <si>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</si>
  <si>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</si>
  <si>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</si>
  <si>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</si>
  <si>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</si>
  <si>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</si>
  <si>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</si>
  <si>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</si>
  <si>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</si>
  <si>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</si>
  <si>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</si>
  <si>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</si>
  <si>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</si>
  <si>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</si>
  <si>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</si>
  <si>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</si>
  <si>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</si>
  <si>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</si>
  <si>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</si>
  <si>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</si>
  <si>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</si>
  <si>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</si>
  <si>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</si>
  <si>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</si>
  <si>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</si>
  <si>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</si>
  <si>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</si>
  <si>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</si>
  <si>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</si>
  <si>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</si>
  <si>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</si>
  <si>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</si>
  <si>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</si>
  <si>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</si>
  <si>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</si>
  <si>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</si>
  <si>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</si>
  <si>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</si>
  <si>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</si>
  <si>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</si>
  <si>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</si>
  <si>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</si>
  <si>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</si>
  <si>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</si>
  <si>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</si>
  <si>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</si>
  <si>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</si>
  <si>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</si>
  <si>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</si>
  <si>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</si>
  <si>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</si>
  <si>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</si>
  <si>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</si>
  <si>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</si>
  <si>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</si>
  <si>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</si>
  <si>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</si>
  <si>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</si>
  <si>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</si>
  <si>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</si>
  <si>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</si>
  <si>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</si>
  <si>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</si>
  <si>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</si>
  <si>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</si>
  <si>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</si>
  <si>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</si>
  <si>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</si>
  <si>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</si>
  <si>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</si>
  <si>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</si>
  <si>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</si>
  <si>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</si>
  <si>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</si>
  <si>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</si>
  <si>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</si>
  <si>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</si>
  <si>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</si>
  <si>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</si>
  <si>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</si>
  <si>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</si>
  <si>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</si>
  <si>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</si>
  <si>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</si>
  <si>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</si>
  <si>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</si>
  <si>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</si>
  <si>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</si>
  <si>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</si>
  <si>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</si>
  <si>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</si>
  <si>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</si>
  <si>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</si>
  <si>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</si>
  <si>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</si>
  <si>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</si>
  <si>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</si>
  <si>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</si>
  <si>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</si>
  <si>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</si>
  <si>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</si>
  <si>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</si>
  <si>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</si>
  <si>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</si>
  <si>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</si>
  <si>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</si>
  <si>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</si>
  <si>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</si>
  <si>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</si>
  <si>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</si>
  <si>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</si>
  <si>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</si>
  <si>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</si>
  <si>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</si>
  <si>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</si>
  <si>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</si>
  <si>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</si>
  <si>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</si>
  <si>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</si>
  <si>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</si>
  <si>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</si>
  <si>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</si>
  <si>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</si>
  <si>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</si>
  <si>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</si>
  <si>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</si>
  <si>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</si>
  <si>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</si>
  <si>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</si>
  <si>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</si>
  <si>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</si>
  <si>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</si>
  <si>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</si>
  <si>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</si>
  <si>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</si>
  <si>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</si>
  <si>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</si>
  <si>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</si>
  <si>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</si>
  <si>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</si>
  <si>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</si>
  <si>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</si>
  <si>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</si>
  <si>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</si>
  <si>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</si>
  <si>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</si>
  <si>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</si>
  <si>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</si>
  <si>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</si>
  <si>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</si>
  <si>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</si>
  <si>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</si>
  <si>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</si>
  <si>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</si>
  <si>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</si>
  <si>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</si>
  <si>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</si>
  <si>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</si>
  <si>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</si>
  <si>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</si>
  <si>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</si>
  <si>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</si>
  <si>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</si>
  <si>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</si>
  <si>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</si>
  <si>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</si>
  <si>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</si>
  <si>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</si>
  <si>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</si>
  <si>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</si>
  <si>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</si>
  <si>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</si>
  <si>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</si>
  <si>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</si>
  <si>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</si>
  <si>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</si>
  <si>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</si>
  <si>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</si>
  <si>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</si>
  <si>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</si>
  <si>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</si>
  <si>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</si>
  <si>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</si>
  <si>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</si>
  <si>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</si>
  <si>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</si>
  <si>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</si>
  <si>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</si>
  <si>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</si>
  <si>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</si>
  <si>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</si>
  <si>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</si>
  <si>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</si>
  <si>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</si>
  <si>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</si>
  <si>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</si>
  <si>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</si>
  <si>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</si>
  <si>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</si>
  <si>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</si>
  <si>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</si>
  <si>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</si>
  <si>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</si>
  <si>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</si>
  <si>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</si>
  <si>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</si>
  <si>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</si>
  <si>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</si>
  <si>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</si>
  <si>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</si>
  <si>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</si>
  <si>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</si>
  <si>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</si>
  <si>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</si>
  <si>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</si>
  <si>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</si>
  <si>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</si>
  <si>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</si>
  <si>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</si>
  <si>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</si>
  <si>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</si>
  <si>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</si>
  <si>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</si>
  <si>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</si>
  <si>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</si>
  <si>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</si>
  <si>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</si>
  <si>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</si>
  <si>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</si>
  <si>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</si>
  <si>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</si>
  <si>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</si>
  <si>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</si>
  <si>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</si>
  <si>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</si>
  <si>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</si>
  <si>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</si>
  <si>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</si>
  <si>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</si>
  <si>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</si>
  <si>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</si>
  <si>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</si>
  <si>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</si>
  <si>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</si>
  <si>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</si>
  <si>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</si>
  <si>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</si>
  <si>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</si>
  <si>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</si>
  <si>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</si>
  <si>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</si>
  <si>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</si>
  <si>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</si>
  <si>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</si>
  <si>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</si>
  <si>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</si>
  <si>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</si>
  <si>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</si>
  <si>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</si>
  <si>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</si>
  <si>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</si>
  <si>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</si>
  <si>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</si>
  <si>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</si>
  <si>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</si>
  <si>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</si>
  <si>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</si>
  <si>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</si>
  <si>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</si>
  <si>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</si>
  <si>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</si>
  <si>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</si>
  <si>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</si>
  <si>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</si>
  <si>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</si>
  <si>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</si>
  <si>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</si>
  <si>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</si>
  <si>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</si>
  <si>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</si>
  <si>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</si>
  <si>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</si>
  <si>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</si>
  <si>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</si>
  <si>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</si>
  <si>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</si>
  <si>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</si>
  <si>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</si>
  <si>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</si>
  <si>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</si>
  <si>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</si>
  <si>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</si>
  <si>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</si>
  <si>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</si>
  <si>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</si>
  <si>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</si>
  <si>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</si>
  <si>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</si>
  <si>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</si>
  <si>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</si>
  <si>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</si>
  <si>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</si>
  <si>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</si>
  <si>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</si>
  <si>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</si>
  <si>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</si>
  <si>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</si>
  <si>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</si>
  <si>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</si>
  <si>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</si>
  <si>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</si>
  <si>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</si>
  <si>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</si>
  <si>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</si>
  <si>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</si>
  <si>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</si>
  <si>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</si>
  <si>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</si>
  <si>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</si>
  <si>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</si>
  <si>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</si>
  <si>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</si>
  <si>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</si>
  <si>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</si>
  <si>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</si>
  <si>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</si>
  <si>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</si>
  <si>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</si>
  <si>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</si>
  <si>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</si>
  <si>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</si>
  <si>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</si>
  <si>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</si>
  <si>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</si>
  <si>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</si>
  <si>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</si>
  <si>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</si>
  <si>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</si>
  <si>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</si>
  <si>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</si>
  <si>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</si>
  <si>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</si>
  <si>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</si>
  <si>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</si>
  <si>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</si>
  <si>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</si>
  <si>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</si>
  <si>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</si>
  <si>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</si>
  <si>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</si>
  <si>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</si>
  <si>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</si>
  <si>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</si>
  <si>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</si>
  <si>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</si>
  <si>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</si>
  <si>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</si>
  <si>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</si>
  <si>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</si>
  <si>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</si>
  <si>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</si>
  <si>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</si>
  <si>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</si>
  <si>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</si>
  <si>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</si>
  <si>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</si>
  <si>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</si>
  <si>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</si>
  <si>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</si>
  <si>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</si>
  <si>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</si>
  <si>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</si>
  <si>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</si>
  <si>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</si>
  <si>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</si>
  <si>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</si>
  <si>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</si>
  <si>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</si>
  <si>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</si>
  <si>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</si>
  <si>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</si>
  <si>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</si>
  <si>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</si>
  <si>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</si>
  <si>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</si>
  <si>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</si>
  <si>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</si>
  <si>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</si>
  <si>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</si>
  <si>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</si>
  <si>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</si>
  <si>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</si>
  <si>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</si>
  <si>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</si>
  <si>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</si>
  <si>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</si>
  <si>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</si>
  <si>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</si>
  <si>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</si>
  <si>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</si>
  <si>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</si>
  <si>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</si>
  <si>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</si>
  <si>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</si>
  <si>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</si>
  <si>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</si>
  <si>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</si>
  <si>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</si>
  <si>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</si>
  <si>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</si>
  <si>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</si>
  <si>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</si>
  <si>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</si>
  <si>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</si>
  <si>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</si>
  <si>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</si>
  <si>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</si>
  <si>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</si>
  <si>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</si>
  <si>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</si>
  <si>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</si>
  <si>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</si>
  <si>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</si>
  <si>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</si>
  <si>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</si>
  <si>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</si>
  <si>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</si>
  <si>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</si>
  <si>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</si>
  <si>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</si>
  <si>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</si>
  <si>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</si>
  <si>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</si>
  <si>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</si>
  <si>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</si>
  <si>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</si>
  <si>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</si>
  <si>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</si>
  <si>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</si>
  <si>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</si>
  <si>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</si>
  <si>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</si>
  <si>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</si>
  <si>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</si>
  <si>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</si>
  <si>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</si>
  <si>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</si>
  <si>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</si>
  <si>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</si>
  <si>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</si>
  <si>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</si>
  <si>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</si>
  <si>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</si>
  <si>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</si>
  <si>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</si>
  <si>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</si>
  <si>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</si>
  <si>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</si>
  <si>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</si>
  <si>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</si>
  <si>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</si>
  <si>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</si>
  <si>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</si>
  <si>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</si>
  <si>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</si>
  <si>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</si>
  <si>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</si>
  <si>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</si>
  <si>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</si>
  <si>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</si>
  <si>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</si>
  <si>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</si>
  <si>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</si>
  <si>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</si>
  <si>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</si>
  <si>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</si>
  <si>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</si>
  <si>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</si>
  <si>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</si>
  <si>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</si>
  <si>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</si>
  <si>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</si>
  <si>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</si>
  <si>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</si>
  <si>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</si>
  <si>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</si>
  <si>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</si>
  <si>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</si>
  <si>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</si>
  <si>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</si>
  <si>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</si>
  <si>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</si>
  <si>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</si>
  <si>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</si>
  <si>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</si>
  <si>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</si>
  <si>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</si>
  <si>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</si>
  <si>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</si>
  <si>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</si>
  <si>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</si>
  <si>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</si>
  <si>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</si>
  <si>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</si>
  <si>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</si>
  <si>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</si>
  <si>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</si>
  <si>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</si>
  <si>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</si>
  <si>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</si>
  <si>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</si>
  <si>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</si>
  <si>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</si>
  <si>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</si>
  <si>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</si>
  <si>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</si>
  <si>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</si>
  <si>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</si>
  <si>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</si>
  <si>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</si>
  <si>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</si>
  <si>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</si>
  <si>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</si>
  <si>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</si>
  <si>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</si>
  <si>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</si>
  <si>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</si>
  <si>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</si>
  <si>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</si>
  <si>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</si>
  <si>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</si>
  <si>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</si>
  <si>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</si>
  <si>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</si>
  <si>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</si>
  <si>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</si>
  <si>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</si>
  <si>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</si>
  <si>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</si>
  <si>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</si>
  <si>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</si>
  <si>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</si>
  <si>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</si>
  <si>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</si>
  <si>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</si>
  <si>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</si>
  <si>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</si>
  <si>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</si>
  <si>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</si>
  <si>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</si>
  <si>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</si>
  <si>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</si>
  <si>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</si>
  <si>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</si>
  <si>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</si>
  <si>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</si>
  <si>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</si>
  <si>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</si>
  <si>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</si>
  <si>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</si>
  <si>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</si>
  <si>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</si>
  <si>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</si>
  <si>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</si>
  <si>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</si>
  <si>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</si>
  <si>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</si>
  <si>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</si>
  <si>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</si>
  <si>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</si>
  <si>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</si>
  <si>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</si>
  <si>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</si>
  <si>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</si>
  <si>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</si>
  <si>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</si>
  <si>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</si>
  <si>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</si>
  <si>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</si>
  <si>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</si>
  <si>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</si>
  <si>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</si>
  <si>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</si>
  <si>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</si>
  <si>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</si>
  <si>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</si>
  <si>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</si>
  <si>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</si>
  <si>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</si>
  <si>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</si>
  <si>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</si>
  <si>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</si>
  <si>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</si>
  <si>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</si>
  <si>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</si>
  <si>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</si>
  <si>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</si>
  <si>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</si>
  <si>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</si>
  <si>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</si>
  <si>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</si>
  <si>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</si>
  <si>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</si>
  <si>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</si>
  <si>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</si>
  <si>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</si>
  <si>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</si>
  <si>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</si>
  <si>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</si>
  <si>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</si>
  <si>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</si>
  <si>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</si>
  <si>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</si>
  <si>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</si>
  <si>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</si>
  <si>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</si>
  <si>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</si>
  <si>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</si>
  <si>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</si>
  <si>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</si>
  <si>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</si>
  <si>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</si>
  <si>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</si>
  <si>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</si>
  <si>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</si>
  <si>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</si>
  <si>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</si>
  <si>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</si>
  <si>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</si>
  <si>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</si>
  <si>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</si>
  <si>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</si>
  <si>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</si>
  <si>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</si>
  <si>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</si>
  <si>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</si>
  <si>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</si>
  <si>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</si>
  <si>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</si>
  <si>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</si>
  <si>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</si>
  <si>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</si>
  <si>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</si>
  <si>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</si>
  <si>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</si>
  <si>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</si>
  <si>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</si>
  <si>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</si>
  <si>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</si>
  <si>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</si>
  <si>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</si>
  <si>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</si>
  <si>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</si>
  <si>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</si>
  <si>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</si>
  <si>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</si>
  <si>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</si>
  <si>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</si>
  <si>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</si>
  <si>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</si>
  <si>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</si>
  <si>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</si>
  <si>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</si>
  <si>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</si>
  <si>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</si>
  <si>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</si>
  <si>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</si>
  <si>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</si>
  <si>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</si>
  <si>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</si>
  <si>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</si>
  <si>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</si>
  <si>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</si>
  <si>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</si>
  <si>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</si>
  <si>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</si>
  <si>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</si>
  <si>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</si>
  <si>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</si>
  <si>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</si>
  <si>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</si>
  <si>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</si>
  <si>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</si>
  <si>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</si>
  <si>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</si>
  <si>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</si>
  <si>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</si>
  <si>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</si>
  <si>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</si>
  <si>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</si>
  <si>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</si>
  <si>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</si>
  <si>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</si>
  <si>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</si>
  <si>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</si>
  <si>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</si>
  <si>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</si>
  <si>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</si>
  <si>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</si>
  <si>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</si>
  <si>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</si>
  <si>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</si>
  <si>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</si>
  <si>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</si>
  <si>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</si>
  <si>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</si>
  <si>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</si>
  <si>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</si>
  <si>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</si>
  <si>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</si>
  <si>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</si>
  <si>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</si>
  <si>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</si>
  <si>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</si>
  <si>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</si>
  <si>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</si>
  <si>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</si>
  <si>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</si>
  <si>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</si>
  <si>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</si>
  <si>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</si>
  <si>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</si>
  <si>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</si>
  <si>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</si>
  <si>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</si>
  <si>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</si>
  <si>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</si>
  <si>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</si>
  <si>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</si>
  <si>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</si>
  <si>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</si>
  <si>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</si>
  <si>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</si>
  <si>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</si>
  <si>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</si>
  <si>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</si>
  <si>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</si>
  <si>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</si>
  <si>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</si>
  <si>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</si>
  <si>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</si>
  <si>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</si>
  <si>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</si>
  <si>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</si>
  <si>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</si>
  <si>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</si>
  <si>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</si>
  <si>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</si>
  <si>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</si>
  <si>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</si>
  <si>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</si>
  <si>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</si>
  <si>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</si>
  <si>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</si>
  <si>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</si>
  <si>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</si>
  <si>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</si>
  <si>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</si>
  <si>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</si>
  <si>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</si>
  <si>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</si>
  <si>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</si>
  <si>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</si>
  <si>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</si>
  <si>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</si>
  <si>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</si>
  <si>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</si>
  <si>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</si>
  <si>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</si>
  <si>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</si>
  <si>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</si>
  <si>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</si>
  <si>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</si>
  <si>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</si>
  <si>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</si>
  <si>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</si>
  <si>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</si>
  <si>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</si>
  <si>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</si>
  <si>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</si>
  <si>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</si>
  <si>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</si>
  <si>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</si>
  <si>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</si>
  <si>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</si>
  <si>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</si>
  <si>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</si>
  <si>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</si>
  <si>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</si>
  <si>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</si>
  <si>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</si>
  <si>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</si>
  <si>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</si>
  <si>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</si>
  <si>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</si>
  <si>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</si>
  <si>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</si>
  <si>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</si>
  <si>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</si>
  <si>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</si>
  <si>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</si>
  <si>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</si>
  <si>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</si>
  <si>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</si>
  <si>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</si>
  <si>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</si>
  <si>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</si>
  <si>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</si>
  <si>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</si>
  <si>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</si>
  <si>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</si>
  <si>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</si>
  <si>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</si>
  <si>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</si>
  <si>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</si>
  <si>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</si>
  <si>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</si>
  <si>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</si>
  <si>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</si>
  <si>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</si>
  <si>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</si>
  <si>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</si>
  <si>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</si>
  <si>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</si>
  <si>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</si>
  <si>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</si>
  <si>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</si>
  <si>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</si>
  <si>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</si>
  <si>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</si>
  <si>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</si>
  <si>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</si>
  <si>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</si>
  <si>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</si>
  <si>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</si>
  <si>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</si>
  <si>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</si>
  <si>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</si>
  <si>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</si>
  <si>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</si>
  <si>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</si>
  <si>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</si>
  <si>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</si>
  <si>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</si>
  <si>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</si>
  <si>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</si>
  <si>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</si>
  <si>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</si>
  <si>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</si>
  <si>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</si>
  <si>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</si>
  <si>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</si>
  <si>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</si>
  <si>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</si>
  <si>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</si>
  <si>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</si>
  <si>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</si>
  <si>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</si>
  <si>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</si>
  <si>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</si>
  <si>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</si>
  <si>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</si>
  <si>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</si>
  <si>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</si>
  <si>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</si>
  <si>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</si>
  <si>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</si>
  <si>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</si>
  <si>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</si>
  <si>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</si>
  <si>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</si>
  <si>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</si>
  <si>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</si>
  <si>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</si>
  <si>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</si>
  <si>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</si>
  <si>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</si>
  <si>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</si>
  <si>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</si>
  <si>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</si>
  <si>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</si>
  <si>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</si>
  <si>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</si>
  <si>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</si>
  <si>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</si>
  <si>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</si>
  <si>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</si>
  <si>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</si>
  <si>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</si>
  <si>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</si>
  <si>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</si>
  <si>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</si>
  <si>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</si>
  <si>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</si>
  <si>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</si>
  <si>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</si>
  <si>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</si>
  <si>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</si>
  <si>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</si>
  <si>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</si>
  <si>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</si>
  <si>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</si>
  <si>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</si>
  <si>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</si>
  <si>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</si>
  <si>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</si>
  <si>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</si>
  <si>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</si>
  <si>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</si>
  <si>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</si>
  <si>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</si>
  <si>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</si>
  <si>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</si>
  <si>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</si>
  <si>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</si>
  <si>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</si>
  <si>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</si>
  <si>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</si>
  <si>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</si>
  <si>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</si>
  <si>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</si>
  <si>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</si>
  <si>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</si>
  <si>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</si>
  <si>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</si>
  <si>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</si>
  <si>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</si>
  <si>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</si>
  <si>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</si>
  <si>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</si>
  <si>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</si>
  <si>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</si>
  <si>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</si>
  <si>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</si>
  <si>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</si>
  <si>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</si>
  <si>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</si>
  <si>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</si>
  <si>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</si>
  <si>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</si>
  <si>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</si>
  <si>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</si>
  <si>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</si>
  <si>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</si>
  <si>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</si>
  <si>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</si>
  <si>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</si>
  <si>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</si>
  <si>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</si>
  <si>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</si>
  <si>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</si>
  <si>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</si>
  <si>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</si>
  <si>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</si>
  <si>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</si>
  <si>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</si>
  <si>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</si>
  <si>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</si>
  <si>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</si>
  <si>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</si>
  <si>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</si>
  <si>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</si>
  <si>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</si>
  <si>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</si>
  <si>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</si>
  <si>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</si>
  <si>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</si>
  <si>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</si>
  <si>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</si>
  <si>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</si>
  <si>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</si>
  <si>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</si>
  <si>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</si>
  <si>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</si>
  <si>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</si>
  <si>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</si>
  <si>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</si>
  <si>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</si>
  <si>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</si>
  <si>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</si>
  <si>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</si>
  <si>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</si>
  <si>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</si>
  <si>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</si>
  <si>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</si>
  <si>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</si>
  <si>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</si>
  <si>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</si>
  <si>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</si>
  <si>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</si>
  <si>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</si>
  <si>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</si>
  <si>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</si>
  <si>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</si>
  <si>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</si>
  <si>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</si>
  <si>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</si>
  <si>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</si>
  <si>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</si>
  <si>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</si>
  <si>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</si>
  <si>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</si>
  <si>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</si>
  <si>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</si>
  <si>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</si>
  <si>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</si>
  <si>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</si>
  <si>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</si>
  <si>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</si>
  <si>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</si>
  <si>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</si>
  <si>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</si>
  <si>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</si>
  <si>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</si>
  <si>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</si>
  <si>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</si>
  <si>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</si>
  <si>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</si>
  <si>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</si>
  <si>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</si>
  <si>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</si>
  <si>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</si>
  <si>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</si>
  <si>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</si>
  <si>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</si>
  <si>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</si>
  <si>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</si>
  <si>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</si>
  <si>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</si>
  <si>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</si>
  <si>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</si>
  <si>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</si>
  <si>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</si>
  <si>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</si>
  <si>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</si>
  <si>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</si>
  <si>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</si>
  <si>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</si>
  <si>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</si>
  <si>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</si>
  <si>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</si>
  <si>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</si>
  <si>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</si>
  <si>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</si>
  <si>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</si>
  <si>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</si>
  <si>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</si>
  <si>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</si>
  <si>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</si>
  <si>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</si>
  <si>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</si>
  <si>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</si>
  <si>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</si>
  <si>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</si>
  <si>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</si>
  <si>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</si>
  <si>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</si>
  <si>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</si>
  <si>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</si>
  <si>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</si>
  <si>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</si>
  <si>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</si>
  <si>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</si>
  <si>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</si>
  <si>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</si>
  <si>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</si>
  <si>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</si>
  <si>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</si>
  <si>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</si>
  <si>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</si>
  <si>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</si>
  <si>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</si>
  <si>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</si>
  <si>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</si>
  <si>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</si>
  <si>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</si>
  <si>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</si>
  <si>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</si>
  <si>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</si>
  <si>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</si>
  <si>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</si>
  <si>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</si>
  <si>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</si>
  <si>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</si>
  <si>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</si>
  <si>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</si>
  <si>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</si>
  <si>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</si>
  <si>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</si>
  <si>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</si>
  <si>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</si>
  <si>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</si>
  <si>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</si>
  <si>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</si>
  <si>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</si>
  <si>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</si>
  <si>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</si>
  <si>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</si>
  <si>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</si>
  <si>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</si>
  <si>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</si>
  <si>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</si>
  <si>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</si>
  <si>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</si>
  <si>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</si>
  <si>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</si>
  <si>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</si>
  <si>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</si>
  <si>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</si>
  <si>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</si>
  <si>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</si>
  <si>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</si>
  <si>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</si>
  <si>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</si>
  <si>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</si>
  <si>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</si>
  <si>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</si>
  <si>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</si>
  <si>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</si>
  <si>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</si>
  <si>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</si>
  <si>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</si>
  <si>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</si>
  <si>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</si>
  <si>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</si>
  <si>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</si>
  <si>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</si>
  <si>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</si>
  <si>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</si>
  <si>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</si>
  <si>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</si>
  <si>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</si>
  <si>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</si>
  <si>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</si>
  <si>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</si>
  <si>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</si>
  <si>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</si>
  <si>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</si>
  <si>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</si>
  <si>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</si>
  <si>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</si>
  <si>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</si>
  <si>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</si>
  <si>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</si>
  <si>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</si>
  <si>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</si>
  <si>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</si>
  <si>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</si>
  <si>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</si>
  <si>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</si>
  <si>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</si>
  <si>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</si>
  <si>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</si>
  <si>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</si>
  <si>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</si>
  <si>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</si>
  <si>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</si>
  <si>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</si>
  <si>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</si>
  <si>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</si>
  <si>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</si>
  <si>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</si>
  <si>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</si>
  <si>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</si>
  <si>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</si>
  <si>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</si>
  <si>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</si>
  <si>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</si>
  <si>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</si>
  <si>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</si>
  <si>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</si>
  <si>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</si>
  <si>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</si>
  <si>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</si>
  <si>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</si>
  <si>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</si>
  <si>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</si>
  <si>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</si>
  <si>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</si>
  <si>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</si>
  <si>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</si>
  <si>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</si>
  <si>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</si>
  <si>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</si>
  <si>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</si>
  <si>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</si>
  <si>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</si>
  <si>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</si>
  <si>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</si>
  <si>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</si>
  <si>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</si>
  <si>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</si>
  <si>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</si>
  <si>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</si>
  <si>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</si>
  <si>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</si>
  <si>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</si>
  <si>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</si>
  <si>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</si>
  <si>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</si>
  <si>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</si>
  <si>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</si>
  <si>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</si>
  <si>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</si>
  <si>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</si>
  <si>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</si>
  <si>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</si>
  <si>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</si>
  <si>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</si>
  <si>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</si>
  <si>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</si>
  <si>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</si>
  <si>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</si>
  <si>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</si>
  <si>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</si>
  <si>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</si>
  <si>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</si>
  <si>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</si>
  <si>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</si>
  <si>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</si>
  <si>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</si>
  <si>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</si>
  <si>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</si>
  <si>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</si>
  <si>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</si>
  <si>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</si>
  <si>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</si>
  <si>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</si>
  <si>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</si>
  <si>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</si>
  <si>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</si>
  <si>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</si>
  <si>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</si>
  <si>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</si>
  <si>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</si>
  <si>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</si>
  <si>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</si>
  <si>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</si>
  <si>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</si>
  <si>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</si>
  <si>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</si>
  <si>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</si>
  <si>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</si>
  <si>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</si>
  <si>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</si>
  <si>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</si>
  <si>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</si>
  <si>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</si>
  <si>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</si>
  <si>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</si>
  <si>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</si>
  <si>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</si>
  <si>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</si>
  <si>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</si>
  <si>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</si>
  <si>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</si>
  <si>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</si>
  <si>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</si>
  <si>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</si>
  <si>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</si>
  <si>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</si>
  <si>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</si>
  <si>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</si>
  <si>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</si>
  <si>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</si>
  <si>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</si>
  <si>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</si>
  <si>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</si>
  <si>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</si>
  <si>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</si>
  <si>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</si>
  <si>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</si>
  <si>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</si>
  <si>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</si>
  <si>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</si>
  <si>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</si>
  <si>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</si>
  <si>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</si>
  <si>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</si>
  <si>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</si>
  <si>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</si>
  <si>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</si>
  <si>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</si>
  <si>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</si>
  <si>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</si>
  <si>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</si>
  <si>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</si>
  <si>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</si>
  <si>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</si>
  <si>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</si>
  <si>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</si>
  <si>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</si>
  <si>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</si>
  <si>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</si>
  <si>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</si>
  <si>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</si>
  <si>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</si>
  <si>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</si>
  <si>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</si>
  <si>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</si>
  <si>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</si>
  <si>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</si>
  <si>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</si>
  <si>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</si>
  <si>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</si>
  <si>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</si>
  <si>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</si>
  <si>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</si>
  <si>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</si>
  <si>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</si>
  <si>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</si>
  <si>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</si>
  <si>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</si>
  <si>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</si>
  <si>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</si>
  <si>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</si>
  <si>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</si>
  <si>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</si>
  <si>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</si>
  <si>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</si>
  <si>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</si>
  <si>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</si>
  <si>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</si>
  <si>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</si>
  <si>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</si>
  <si>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</si>
  <si>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</si>
  <si>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</si>
  <si>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</si>
  <si>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</si>
  <si>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</si>
  <si>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</si>
  <si>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</si>
  <si>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</si>
  <si>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</si>
  <si>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</si>
  <si>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</si>
  <si>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</si>
  <si>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</si>
  <si>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</si>
  <si>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</si>
  <si>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</si>
  <si>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</si>
  <si>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</si>
  <si>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</si>
  <si>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</si>
  <si>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</si>
  <si>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</si>
  <si>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</si>
  <si>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</si>
  <si>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</si>
  <si>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</si>
  <si>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</si>
  <si>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</si>
  <si>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</si>
  <si>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</si>
  <si>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</si>
  <si>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</si>
  <si>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</si>
  <si>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</si>
  <si>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</si>
  <si>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</si>
  <si>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</si>
  <si>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</si>
  <si>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</si>
  <si>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</si>
  <si>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</si>
  <si>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</si>
  <si>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</si>
  <si>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</si>
  <si>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</si>
  <si>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</si>
  <si>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</si>
  <si>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</si>
  <si>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</si>
  <si>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</si>
  <si>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</si>
  <si>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</si>
  <si>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</si>
  <si>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</si>
  <si>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</si>
  <si>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</si>
  <si>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</si>
  <si>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</si>
  <si>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</si>
  <si>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</si>
  <si>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</si>
  <si>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</si>
  <si>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</si>
  <si>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</si>
  <si>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</si>
  <si>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</si>
  <si>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</si>
  <si>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</si>
  <si>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</si>
  <si>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</si>
  <si>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</si>
  <si>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</si>
  <si>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</si>
  <si>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</si>
  <si>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</si>
  <si>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</si>
  <si>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</si>
  <si>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</si>
  <si>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</si>
  <si>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</si>
  <si>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</si>
  <si>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</si>
  <si>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</si>
  <si>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</si>
  <si>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</si>
  <si>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</si>
  <si>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</si>
  <si>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</si>
  <si>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</si>
  <si>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</si>
  <si>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</si>
  <si>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</si>
  <si>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</si>
  <si>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</si>
  <si>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</si>
  <si>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</si>
  <si>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</si>
  <si>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</si>
  <si>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</si>
  <si>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</si>
  <si>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</si>
  <si>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</si>
  <si>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</si>
  <si>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</si>
  <si>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</si>
  <si>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</si>
  <si>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</si>
  <si>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</si>
  <si>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</si>
  <si>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</si>
  <si>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</si>
  <si>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</si>
  <si>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</si>
  <si>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</si>
  <si>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</si>
  <si>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</si>
  <si>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</si>
  <si>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</si>
  <si>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</si>
  <si>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</si>
  <si>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</si>
  <si>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</si>
  <si>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</si>
  <si>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</si>
  <si>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</si>
  <si>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</si>
  <si>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</si>
  <si>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</si>
  <si>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</si>
  <si>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</si>
  <si>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</si>
  <si>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</si>
  <si>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</si>
  <si>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</si>
  <si>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</si>
  <si>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</si>
  <si>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</si>
  <si>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</si>
  <si>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</si>
  <si>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</si>
  <si>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</si>
  <si>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</si>
  <si>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</si>
  <si>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</si>
  <si>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</si>
  <si>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</si>
  <si>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</si>
  <si>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</si>
  <si>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</si>
  <si>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</si>
  <si>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</si>
  <si>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</si>
  <si>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</si>
  <si>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</si>
  <si>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</si>
  <si>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</si>
  <si>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</si>
  <si>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</si>
  <si>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</si>
  <si>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</si>
  <si>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</si>
  <si>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</si>
  <si>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</si>
  <si>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</si>
  <si>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</si>
  <si>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</si>
  <si>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</si>
  <si>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</si>
  <si>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</si>
  <si>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</si>
  <si>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</si>
  <si>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</si>
  <si>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</si>
  <si>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</si>
  <si>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</si>
  <si>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</si>
  <si>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</si>
  <si>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</si>
  <si>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</si>
  <si>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</si>
  <si>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</si>
  <si>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</si>
  <si>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</si>
  <si>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</si>
  <si>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</si>
  <si>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</si>
  <si>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</si>
  <si>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</si>
  <si>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</si>
  <si>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</si>
  <si>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</si>
  <si>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</si>
  <si>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</si>
  <si>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</si>
  <si>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</si>
  <si>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</si>
  <si>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</si>
  <si>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</si>
  <si>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</si>
  <si>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</si>
  <si>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</si>
  <si>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</si>
  <si>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</si>
  <si>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</si>
  <si>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</si>
  <si>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</si>
  <si>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</si>
  <si>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</si>
  <si>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</si>
  <si>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</si>
  <si>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</si>
  <si>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</si>
  <si>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</si>
  <si>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</si>
  <si>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</si>
  <si>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</si>
  <si>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</si>
  <si>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</si>
  <si>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</si>
  <si>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</si>
  <si>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</si>
  <si>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</si>
  <si>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</si>
  <si>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</si>
  <si>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</si>
  <si>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</si>
  <si>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</si>
  <si>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</si>
  <si>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</si>
  <si>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</si>
  <si>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</si>
  <si>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</si>
  <si>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</si>
  <si>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</si>
  <si>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</si>
  <si>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</si>
  <si>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</si>
  <si>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</si>
  <si>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</si>
  <si>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</si>
  <si>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</si>
  <si>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</si>
  <si>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</si>
  <si>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</si>
  <si>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</si>
  <si>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</si>
  <si>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</si>
  <si>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</si>
  <si>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</si>
  <si>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</si>
  <si>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</si>
  <si>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</si>
  <si>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</si>
  <si>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</si>
  <si>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</si>
  <si>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</si>
  <si>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</si>
  <si>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</si>
  <si>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</si>
  <si>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</si>
  <si>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</si>
  <si>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</si>
  <si>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</si>
  <si>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</si>
  <si>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</si>
  <si>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</si>
  <si>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</si>
  <si>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</si>
  <si>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</si>
  <si>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</si>
  <si>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</si>
  <si>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</si>
  <si>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</si>
  <si>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</si>
  <si>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</si>
  <si>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</si>
  <si>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</si>
  <si>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</si>
  <si>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</si>
  <si>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</si>
  <si>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</si>
  <si>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</si>
  <si>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</si>
  <si>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</si>
  <si>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</si>
  <si>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</si>
  <si>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</si>
  <si>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</si>
  <si>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</si>
  <si>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</si>
  <si>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</si>
  <si>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</si>
  <si>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</si>
  <si>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</si>
  <si>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</si>
  <si>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</si>
  <si>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</si>
  <si>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</si>
  <si>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</si>
  <si>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</si>
  <si>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</si>
  <si>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</si>
  <si>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</si>
  <si>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</si>
  <si>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</si>
  <si>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</si>
  <si>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</si>
  <si>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</si>
  <si>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</si>
  <si>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</si>
  <si>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</si>
  <si>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</si>
  <si>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</si>
  <si>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</si>
  <si>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</si>
  <si>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</si>
  <si>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</si>
  <si>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</si>
  <si>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</si>
  <si>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</si>
  <si>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</si>
  <si>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</si>
  <si>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</si>
  <si>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</si>
  <si>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</si>
  <si>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</si>
  <si>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</si>
  <si>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</si>
  <si>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</si>
  <si>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</si>
  <si>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</si>
  <si>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</si>
  <si>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</si>
  <si>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</si>
  <si>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</si>
  <si>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</si>
  <si>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</si>
  <si>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</si>
  <si>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</si>
  <si>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</si>
  <si>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</si>
  <si>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</si>
  <si>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</si>
  <si>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</si>
  <si>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</si>
  <si>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</si>
  <si>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</si>
  <si>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</si>
  <si>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</si>
  <si>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</si>
  <si>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</si>
  <si>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</si>
  <si>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</si>
  <si>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</si>
  <si>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</si>
  <si>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</si>
  <si>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</si>
  <si>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</si>
  <si>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</si>
  <si>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</si>
  <si>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</si>
  <si>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</si>
  <si>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</si>
  <si>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</si>
  <si>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</si>
  <si>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</si>
  <si>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</si>
  <si>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</si>
  <si>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</si>
  <si>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</si>
  <si>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</si>
  <si>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</si>
  <si>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</si>
  <si>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</si>
  <si>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</si>
  <si>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</si>
  <si>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</si>
  <si>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</si>
  <si>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</si>
  <si>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</si>
  <si>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</si>
  <si>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</si>
  <si>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</si>
  <si>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</si>
  <si>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</si>
  <si>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</si>
  <si>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</si>
  <si>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</si>
  <si>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</si>
  <si>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</si>
  <si>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</si>
  <si>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</si>
  <si>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</si>
  <si>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</si>
  <si>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</si>
  <si>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</si>
  <si>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</si>
  <si>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</si>
  <si>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</si>
  <si>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</si>
  <si>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</si>
  <si>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</si>
  <si>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</si>
  <si>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</si>
  <si>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</si>
  <si>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</si>
  <si>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</si>
  <si>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</si>
  <si>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</si>
  <si>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</si>
  <si>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</si>
  <si>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</si>
  <si>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</si>
  <si>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</si>
  <si>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</si>
  <si>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</si>
  <si>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</si>
  <si>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</si>
  <si>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</si>
  <si>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</si>
  <si>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</si>
  <si>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</si>
  <si>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</si>
  <si>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</si>
  <si>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</si>
  <si>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</si>
  <si>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</si>
  <si>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</si>
  <si>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</si>
  <si>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</si>
  <si>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</si>
  <si>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</si>
  <si>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</si>
  <si>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</si>
  <si>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</si>
  <si>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</si>
  <si>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</si>
  <si>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</si>
  <si>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</si>
  <si>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</si>
  <si>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</si>
  <si>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</si>
  <si>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</si>
  <si>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</si>
  <si>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</si>
  <si>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</si>
  <si>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</si>
  <si>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</si>
  <si>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</si>
  <si>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</si>
  <si>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</si>
  <si>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</si>
  <si>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</si>
  <si>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</si>
  <si>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</si>
  <si>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</si>
  <si>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</si>
  <si>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</si>
  <si>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</si>
  <si>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</si>
  <si>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</si>
  <si>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</si>
  <si>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</si>
  <si>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</si>
  <si>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</si>
  <si>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</si>
  <si>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</si>
  <si>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</si>
  <si>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</si>
  <si>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</si>
  <si>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</si>
  <si>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</si>
  <si>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</si>
  <si>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</si>
  <si>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</si>
  <si>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</si>
  <si>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</si>
  <si>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</si>
  <si>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</si>
  <si>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</si>
  <si>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</si>
  <si>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</si>
  <si>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</si>
  <si>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</si>
  <si>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</si>
  <si>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</si>
  <si>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</si>
  <si>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</si>
  <si>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</si>
  <si>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</si>
  <si>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</si>
  <si>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</si>
  <si>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</si>
  <si>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</si>
  <si>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</si>
  <si>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</si>
  <si>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</si>
  <si>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</si>
  <si>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</si>
  <si>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</si>
  <si>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</si>
  <si>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</si>
  <si>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</si>
  <si>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</si>
  <si>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</si>
  <si>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</si>
  <si>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</si>
  <si>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</si>
  <si>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</si>
  <si>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</si>
  <si>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</si>
  <si>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</si>
  <si>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</si>
  <si>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</si>
  <si>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</si>
  <si>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</si>
  <si>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</si>
  <si>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</si>
  <si>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</si>
  <si>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</si>
  <si>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</si>
  <si>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</si>
  <si>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</si>
  <si>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</si>
  <si>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</si>
  <si>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</si>
  <si>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</si>
  <si>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</si>
  <si>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</si>
  <si>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</si>
  <si>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</si>
  <si>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</si>
  <si>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</si>
  <si>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</si>
  <si>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</si>
  <si>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</si>
  <si>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</si>
  <si>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</si>
  <si>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</si>
  <si>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</si>
  <si>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</si>
  <si>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</si>
  <si>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</si>
  <si>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</si>
  <si>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</si>
  <si>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</si>
  <si>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</si>
  <si>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</si>
  <si>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</si>
  <si>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</si>
  <si>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</si>
  <si>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</si>
  <si>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</si>
  <si>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</si>
  <si>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</si>
  <si>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</si>
  <si>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</si>
  <si>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</si>
  <si>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</si>
  <si>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</si>
  <si>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</si>
  <si>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</si>
  <si>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</si>
  <si>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</si>
  <si>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</si>
  <si>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</si>
  <si>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</si>
  <si>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</si>
  <si>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</si>
  <si>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</si>
  <si>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</si>
  <si>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</si>
  <si>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</si>
  <si>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</si>
  <si>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</si>
  <si>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</si>
  <si>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</si>
  <si>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</si>
  <si>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</si>
  <si>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</si>
  <si>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</si>
  <si>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</si>
  <si>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</si>
  <si>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</si>
  <si>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</si>
  <si>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</si>
  <si>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</si>
  <si>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</si>
  <si>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</si>
  <si>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</si>
  <si>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</si>
  <si>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</si>
  <si>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</si>
  <si>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</si>
  <si>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</si>
  <si>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</si>
  <si>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</si>
  <si>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</si>
  <si>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</si>
  <si>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</si>
  <si>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</si>
  <si>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</si>
  <si>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</si>
  <si>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</si>
  <si>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</si>
  <si>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</si>
  <si>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</si>
  <si>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</si>
  <si>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</si>
  <si>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</si>
  <si>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</si>
  <si>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</si>
  <si>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</si>
  <si>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</si>
  <si>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</si>
  <si>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</si>
  <si>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</si>
  <si>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</si>
  <si>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</si>
  <si>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</si>
  <si>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</si>
  <si>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</si>
  <si>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</si>
  <si>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</si>
  <si>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</si>
  <si>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</si>
  <si>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</si>
  <si>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</si>
  <si>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</si>
  <si>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</si>
  <si>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</si>
  <si>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</si>
  <si>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</si>
  <si>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</si>
  <si>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</si>
  <si>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</si>
  <si>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</si>
  <si>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</si>
  <si>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</si>
  <si>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</si>
  <si>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</si>
  <si>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</si>
  <si>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</si>
  <si>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</si>
  <si>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</si>
  <si>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</si>
  <si>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</si>
  <si>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</si>
  <si>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</si>
  <si>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</si>
  <si>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</si>
  <si>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</si>
  <si>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</si>
  <si>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</si>
  <si>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</si>
  <si>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</si>
  <si>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</si>
  <si>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</si>
  <si>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</si>
  <si>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</si>
  <si>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</si>
  <si>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</si>
  <si>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</si>
  <si>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</si>
  <si>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</si>
  <si>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</si>
  <si>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</si>
  <si>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</si>
  <si>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</si>
  <si>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</si>
  <si>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</si>
  <si>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</si>
  <si>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</si>
  <si>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</si>
  <si>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</si>
  <si>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</si>
  <si>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</si>
  <si>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</si>
  <si>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</si>
  <si>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</si>
  <si>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</si>
  <si>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</si>
  <si>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</si>
  <si>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</si>
  <si>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</si>
  <si>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</si>
  <si>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</si>
  <si>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</si>
  <si>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</si>
  <si>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</si>
  <si>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</si>
  <si>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</si>
  <si>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</si>
  <si>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</si>
  <si>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</si>
  <si>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</si>
  <si>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</si>
  <si>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</si>
  <si>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</si>
  <si>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</si>
  <si>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</si>
  <si>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</si>
  <si>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</si>
  <si>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</si>
  <si>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</si>
  <si>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</si>
  <si>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</si>
  <si>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</si>
  <si>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</si>
  <si>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</si>
  <si>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</si>
  <si>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</si>
  <si>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</si>
  <si>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</si>
  <si>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</si>
  <si>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</si>
  <si>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</si>
  <si>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</si>
  <si>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</si>
  <si>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</si>
  <si>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</si>
  <si>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</si>
  <si>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</si>
  <si>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</si>
  <si>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</si>
  <si>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</si>
  <si>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</si>
  <si>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</si>
  <si>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</si>
  <si>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</si>
  <si>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</si>
  <si>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</si>
  <si>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</si>
  <si>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</si>
  <si>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</si>
  <si>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</si>
  <si>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</si>
  <si>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</si>
  <si>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</si>
  <si>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</si>
  <si>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</si>
  <si>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</si>
  <si>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</si>
  <si>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</si>
  <si>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</si>
  <si>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</si>
  <si>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</si>
  <si>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</si>
  <si>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</si>
  <si>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</si>
  <si>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</si>
  <si>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</si>
  <si>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</si>
  <si>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</si>
  <si>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</si>
  <si>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</si>
  <si>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</si>
  <si>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</si>
  <si>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</si>
  <si>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</si>
  <si>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</si>
  <si>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</si>
  <si>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</si>
  <si>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</si>
  <si>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</si>
  <si>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</si>
  <si>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</si>
  <si>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</si>
  <si>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</si>
  <si>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</si>
  <si>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</si>
  <si>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</si>
  <si>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</si>
  <si>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</si>
  <si>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</si>
  <si>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</si>
  <si>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</si>
  <si>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</si>
  <si>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</si>
  <si>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</si>
  <si>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</si>
  <si>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</si>
  <si>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</si>
  <si>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</si>
  <si>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</si>
  <si>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</si>
  <si>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</si>
  <si>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</si>
  <si>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</si>
  <si>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</si>
  <si>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</si>
  <si>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</si>
  <si>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</si>
  <si>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</si>
  <si>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</si>
  <si>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</si>
  <si>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</si>
  <si>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</si>
  <si>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</si>
  <si>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</si>
  <si>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</si>
  <si>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</si>
  <si>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</si>
  <si>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</si>
  <si>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</si>
  <si>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</si>
  <si>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</si>
  <si>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</si>
  <si>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</si>
  <si>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</si>
  <si>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</si>
  <si>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</si>
  <si>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</si>
  <si>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</si>
  <si>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</si>
  <si>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</si>
  <si>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</si>
  <si>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</si>
  <si>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</si>
  <si>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</si>
  <si>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</si>
  <si>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</si>
  <si>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</si>
  <si>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</si>
  <si>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</si>
  <si>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</si>
  <si>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</si>
  <si>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</si>
  <si>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</si>
  <si>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</si>
  <si>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</si>
  <si>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</si>
  <si>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</si>
  <si>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</si>
  <si>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</si>
  <si>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</si>
  <si>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</si>
  <si>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</si>
  <si>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</si>
  <si>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</si>
  <si>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</si>
  <si>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</si>
  <si>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</si>
  <si>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</si>
  <si>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</si>
  <si>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</si>
  <si>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</si>
  <si>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</si>
  <si>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</si>
  <si>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</si>
  <si>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</si>
  <si>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</si>
  <si>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</si>
  <si>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</si>
  <si>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</si>
  <si>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</si>
  <si>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</si>
  <si>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</si>
  <si>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</si>
  <si>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</si>
  <si>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</si>
  <si>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</si>
  <si>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</si>
  <si>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</si>
  <si>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</si>
  <si>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</si>
  <si>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</si>
  <si>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</si>
  <si>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</si>
  <si>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</si>
  <si>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</si>
  <si>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</si>
  <si>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</si>
  <si>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</si>
  <si>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</si>
  <si>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</si>
  <si>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</si>
  <si>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</si>
  <si>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</si>
  <si>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</si>
  <si>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</si>
  <si>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</si>
  <si>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</si>
  <si>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</si>
  <si>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</si>
  <si>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</si>
  <si>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</si>
  <si>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</si>
  <si>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</si>
  <si>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</si>
  <si>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</si>
  <si>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</si>
  <si>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</si>
  <si>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</si>
  <si>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</si>
  <si>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</si>
  <si>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</si>
  <si>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</si>
  <si>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</si>
  <si>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</si>
  <si>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</si>
  <si>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</si>
  <si>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</si>
  <si>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</si>
  <si>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</si>
  <si>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</si>
  <si>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</si>
  <si>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</si>
  <si>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</si>
  <si>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</si>
  <si>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</si>
  <si>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</si>
  <si>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</si>
  <si>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</si>
  <si>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</si>
  <si>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</si>
  <si>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</si>
  <si>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</si>
  <si>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</si>
  <si>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</si>
  <si>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</si>
  <si>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</si>
  <si>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</si>
  <si>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</si>
  <si>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</si>
  <si>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</si>
  <si>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</si>
  <si>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</si>
  <si>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</si>
  <si>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</si>
  <si>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</si>
  <si>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</si>
  <si>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</si>
  <si>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</si>
  <si>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</si>
  <si>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</si>
  <si>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</si>
  <si>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</si>
  <si>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</si>
  <si>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</si>
  <si>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</si>
  <si>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</si>
  <si>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</si>
  <si>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</si>
  <si>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</si>
  <si>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</si>
  <si>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</si>
  <si>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</si>
  <si>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</si>
  <si>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</si>
  <si>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</si>
  <si>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</si>
  <si>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</si>
  <si>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</si>
  <si>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</si>
  <si>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</si>
  <si>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</si>
  <si>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</si>
  <si>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</si>
  <si>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</si>
  <si>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</si>
  <si>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</si>
  <si>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</si>
  <si>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</si>
  <si>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</si>
  <si>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</si>
  <si>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</si>
  <si>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</si>
  <si>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</si>
  <si>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</si>
  <si>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</si>
  <si>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</si>
  <si>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</si>
  <si>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</si>
  <si>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</si>
  <si>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</si>
  <si>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</si>
  <si>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</si>
  <si>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</si>
  <si>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</si>
  <si>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</si>
  <si>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</si>
  <si>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</si>
  <si>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</si>
  <si>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</si>
  <si>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</si>
  <si>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</si>
  <si>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</si>
  <si>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</si>
  <si>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</si>
  <si>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</si>
  <si>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</si>
  <si>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</si>
  <si>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</si>
  <si>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</si>
  <si>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</si>
  <si>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</si>
  <si>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</si>
  <si>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</si>
  <si>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</si>
  <si>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</si>
  <si>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</si>
  <si>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</si>
  <si>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</si>
  <si>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</si>
  <si>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</si>
  <si>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</si>
  <si>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</si>
  <si>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</si>
  <si>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</si>
  <si>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</si>
  <si>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</si>
  <si>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</si>
  <si>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</si>
  <si>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</si>
  <si>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</si>
  <si>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</si>
  <si>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</si>
  <si>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</si>
  <si>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</si>
  <si>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</si>
  <si>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</si>
  <si>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</si>
  <si>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</si>
  <si>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</si>
  <si>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</si>
  <si>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</si>
  <si>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</si>
  <si>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</si>
  <si>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</si>
  <si>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</si>
  <si>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</si>
  <si>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</si>
  <si>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</si>
  <si>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</si>
  <si>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</si>
  <si>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</si>
  <si>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</si>
  <si>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</si>
  <si>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</si>
  <si>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</si>
  <si>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</si>
  <si>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</si>
  <si>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</si>
  <si>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</si>
  <si>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</si>
  <si>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</si>
  <si>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</si>
  <si>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</si>
  <si>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</si>
  <si>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</si>
  <si>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</si>
  <si>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</si>
  <si>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</si>
  <si>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</si>
  <si>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</si>
  <si>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</si>
  <si>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</si>
  <si>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</si>
  <si>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</si>
  <si>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</si>
  <si>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</si>
  <si>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</si>
  <si>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</si>
  <si>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</si>
  <si>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</si>
  <si>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</si>
  <si>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</si>
  <si>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</si>
  <si>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</si>
  <si>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</si>
  <si>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</si>
  <si>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</si>
  <si>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</si>
  <si>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</si>
  <si>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</si>
  <si>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</si>
  <si>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</si>
  <si>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</si>
  <si>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</si>
  <si>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</si>
  <si>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</si>
  <si>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</si>
  <si>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</si>
  <si>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</si>
  <si>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</si>
  <si>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</si>
  <si>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</si>
  <si>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</si>
  <si>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</si>
  <si>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</si>
  <si>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</si>
  <si>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</si>
  <si>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</si>
  <si>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</si>
  <si>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</si>
  <si>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</si>
  <si>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</si>
  <si>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</si>
  <si>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</si>
  <si>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</si>
  <si>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</si>
  <si>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</si>
  <si>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</si>
  <si>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</si>
  <si>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</si>
  <si>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</si>
  <si>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</si>
  <si>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</si>
  <si>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</si>
  <si>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</si>
  <si>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</si>
  <si>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</si>
  <si>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</si>
  <si>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</si>
  <si>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</si>
  <si>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</si>
  <si>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</si>
  <si>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</si>
  <si>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</si>
  <si>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</si>
  <si>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</si>
  <si>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</si>
  <si>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</si>
  <si>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</si>
  <si>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</si>
  <si>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</si>
  <si>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</si>
  <si>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</si>
  <si>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</si>
  <si>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</si>
  <si>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</si>
  <si>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</si>
  <si>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</si>
  <si>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</si>
  <si>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</si>
  <si>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</si>
  <si>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</si>
  <si>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</si>
  <si>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</si>
  <si>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</si>
  <si>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</si>
  <si>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</si>
  <si>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</si>
  <si>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</si>
  <si>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</si>
  <si>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</si>
  <si>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</si>
  <si>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</si>
  <si>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</si>
  <si>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</si>
  <si>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</si>
  <si>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</si>
  <si>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</si>
  <si>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</si>
  <si>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</si>
  <si>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</si>
  <si>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</si>
  <si>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</si>
  <si>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</si>
  <si>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</si>
  <si>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</si>
  <si>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</si>
  <si>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</si>
  <si>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</si>
  <si>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</si>
  <si>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</si>
  <si>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</si>
  <si>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</si>
  <si>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</si>
  <si>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</si>
  <si>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</si>
  <si>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</si>
  <si>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</si>
  <si>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</si>
  <si>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</si>
  <si>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</si>
  <si>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</si>
  <si>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</si>
  <si>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</si>
  <si>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</si>
  <si>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</si>
  <si>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</si>
  <si>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</si>
  <si>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</si>
  <si>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</si>
  <si>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</si>
  <si>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</si>
  <si>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</si>
  <si>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</si>
  <si>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</si>
  <si>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</si>
  <si>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</si>
  <si>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</si>
  <si>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</si>
  <si>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</si>
  <si>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</si>
  <si>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</si>
  <si>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</si>
  <si>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</si>
  <si>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</si>
  <si>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</si>
  <si>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</si>
  <si>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</si>
  <si>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</si>
  <si>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</si>
  <si>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</si>
  <si>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</si>
  <si>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</si>
  <si>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</si>
  <si>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</si>
  <si>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</si>
  <si>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</si>
  <si>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</si>
  <si>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</si>
  <si>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</si>
  <si>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</si>
  <si>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</si>
  <si>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</si>
  <si>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</si>
  <si>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</si>
  <si>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</si>
  <si>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</si>
  <si>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</si>
  <si>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</si>
  <si>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</si>
  <si>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</si>
  <si>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</si>
  <si>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</si>
  <si>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</si>
  <si>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</si>
  <si>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</si>
  <si>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</si>
  <si>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</si>
  <si>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</si>
  <si>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</si>
  <si>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</si>
  <si>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</si>
  <si>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</si>
  <si>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</si>
  <si>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</si>
  <si>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</si>
  <si>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</si>
  <si>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</si>
  <si>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</si>
  <si>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</si>
  <si>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</si>
  <si>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</si>
  <si>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</si>
  <si>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</si>
  <si>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</si>
  <si>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</si>
  <si>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</si>
  <si>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</si>
  <si>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</si>
  <si>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</si>
  <si>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</si>
  <si>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</si>
  <si>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</si>
  <si>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</si>
  <si>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</si>
  <si>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</si>
  <si>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</si>
  <si>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</si>
  <si>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</si>
  <si>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</si>
  <si>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</si>
  <si>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</si>
  <si>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</si>
  <si>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</si>
  <si>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</si>
  <si>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</si>
  <si>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</si>
  <si>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</si>
  <si>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</si>
  <si>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</si>
  <si>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</si>
  <si>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</si>
  <si>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</si>
  <si>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</si>
  <si>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</si>
  <si>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</si>
  <si>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</si>
  <si>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</si>
  <si>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</si>
  <si>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</si>
  <si>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</si>
  <si>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</si>
  <si>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</si>
  <si>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</si>
  <si>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</si>
  <si>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</si>
  <si>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</si>
  <si>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</si>
  <si>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</si>
  <si>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</si>
  <si>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</si>
  <si>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</si>
  <si>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</si>
  <si>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</si>
  <si>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</si>
  <si>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</si>
  <si>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</si>
  <si>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</si>
  <si>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</si>
  <si>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</si>
  <si>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</si>
  <si>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</si>
  <si>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</si>
  <si>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</si>
  <si>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</si>
  <si>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</si>
  <si>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</si>
  <si>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</si>
  <si>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</si>
  <si>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</si>
  <si>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</si>
  <si>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</si>
  <si>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</si>
  <si>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</si>
  <si>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</si>
  <si>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</si>
  <si>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</si>
  <si>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</si>
  <si>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</si>
  <si>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</si>
  <si>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</si>
  <si>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</si>
  <si>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</si>
  <si>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</si>
  <si>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</si>
  <si>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</si>
  <si>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</si>
  <si>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</si>
  <si>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</si>
  <si>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</si>
  <si>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</si>
  <si>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</si>
  <si>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</si>
  <si>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</si>
  <si>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</si>
  <si>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</si>
  <si>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</si>
  <si>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</si>
  <si>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</si>
  <si>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</si>
  <si>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</si>
  <si>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</si>
  <si>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</si>
  <si>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</si>
  <si>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</si>
  <si>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</si>
  <si>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</si>
  <si>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</si>
  <si>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</si>
  <si>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</si>
  <si>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</si>
  <si>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</si>
  <si>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</si>
  <si>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</si>
  <si>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</si>
  <si>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</si>
  <si>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</si>
  <si>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</si>
  <si>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</si>
  <si>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</si>
  <si>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</si>
  <si>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</si>
  <si>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</si>
  <si>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</si>
  <si>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</si>
  <si>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</si>
  <si>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</si>
  <si>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</si>
  <si>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</si>
  <si>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</si>
  <si>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</si>
  <si>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</si>
  <si>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</si>
  <si>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</si>
  <si>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</si>
  <si>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</si>
  <si>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</si>
  <si>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</si>
  <si>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</si>
  <si>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</si>
  <si>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</si>
  <si>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</si>
  <si>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</si>
  <si>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</si>
  <si>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</si>
  <si>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</si>
  <si>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</si>
  <si>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</si>
  <si>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</si>
  <si>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</si>
  <si>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</si>
  <si>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</si>
  <si>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</si>
  <si>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</si>
  <si>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</si>
  <si>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</si>
  <si>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</si>
  <si>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</si>
  <si>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</si>
  <si>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</si>
  <si>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</si>
  <si>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</si>
  <si>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</si>
  <si>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</si>
  <si>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</si>
  <si>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</si>
  <si>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</si>
  <si>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</si>
  <si>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</si>
  <si>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</si>
  <si>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</si>
  <si>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</si>
  <si>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</si>
  <si>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</si>
  <si>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</si>
  <si>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</si>
  <si>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</si>
  <si>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</si>
  <si>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</si>
  <si>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</si>
  <si>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</si>
  <si>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</si>
  <si>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</si>
  <si>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</si>
  <si>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</si>
  <si>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</si>
  <si>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</si>
  <si>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</si>
  <si>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</si>
  <si>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</si>
  <si>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</si>
  <si>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</si>
  <si>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</si>
  <si>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</si>
  <si>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</si>
  <si>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</si>
  <si>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</si>
  <si>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</si>
  <si>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</si>
  <si>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</si>
  <si>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</si>
  <si>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</si>
  <si>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</si>
  <si>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</si>
  <si>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</si>
  <si>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</si>
  <si>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</si>
  <si>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</si>
  <si>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</si>
  <si>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</si>
  <si>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</si>
  <si>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</si>
  <si>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</si>
  <si>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</si>
  <si>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</si>
  <si>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</si>
  <si>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</si>
  <si>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</si>
  <si>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</si>
  <si>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</si>
  <si>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</si>
  <si>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</si>
  <si>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</si>
  <si>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</si>
  <si>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</si>
  <si>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</si>
  <si>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</si>
  <si>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</si>
  <si>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</si>
  <si>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</si>
  <si>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</si>
  <si>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</si>
  <si>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</si>
  <si>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</si>
  <si>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</si>
  <si>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</si>
  <si>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</si>
  <si>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</si>
  <si>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</si>
  <si>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</si>
  <si>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</si>
  <si>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</si>
  <si>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</si>
  <si>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</si>
  <si>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</si>
  <si>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</si>
  <si>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</si>
  <si>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</si>
  <si>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</si>
  <si>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</si>
  <si>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</si>
  <si>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</si>
  <si>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</si>
  <si>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</si>
  <si>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</si>
  <si>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</si>
  <si>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</si>
  <si>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</si>
  <si>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</si>
  <si>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</si>
  <si>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</si>
  <si>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</si>
  <si>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</si>
  <si>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</si>
  <si>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</si>
  <si>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</si>
  <si>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</si>
  <si>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</si>
  <si>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</si>
  <si>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</si>
  <si>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</si>
  <si>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</si>
  <si>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</si>
  <si>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</si>
  <si>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</si>
  <si>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</si>
  <si>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</si>
  <si>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</si>
  <si>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</si>
  <si>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</si>
  <si>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</si>
  <si>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</si>
  <si>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</si>
  <si>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</si>
  <si>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</si>
  <si>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</si>
  <si>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</si>
  <si>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</si>
  <si>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</si>
  <si>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</si>
  <si>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</si>
  <si>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</si>
  <si>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</si>
  <si>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</si>
  <si>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</si>
  <si>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</si>
  <si>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</si>
  <si>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</si>
  <si>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</si>
  <si>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</si>
  <si>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</si>
  <si>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</si>
  <si>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</si>
  <si>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</si>
  <si>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</si>
  <si>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</si>
  <si>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</si>
  <si>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</si>
  <si>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</si>
  <si>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</si>
  <si>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</si>
  <si>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</si>
  <si>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</si>
  <si>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</si>
  <si>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</si>
  <si>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</si>
  <si>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</si>
  <si>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</si>
  <si>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</si>
  <si>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</si>
  <si>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</si>
  <si>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</si>
  <si>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</si>
  <si>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</si>
  <si>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</si>
  <si>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</si>
  <si>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</si>
  <si>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</si>
  <si>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</si>
  <si>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</si>
  <si>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</si>
  <si>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</si>
  <si>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</si>
  <si>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</si>
  <si>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</si>
  <si>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</si>
  <si>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</si>
  <si>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</si>
  <si>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</si>
  <si>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</si>
  <si>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</si>
  <si>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</si>
  <si>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</si>
  <si>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</si>
  <si>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</si>
  <si>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</si>
  <si>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</si>
  <si>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</si>
  <si>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</si>
  <si>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</si>
  <si>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</si>
  <si>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</si>
  <si>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</si>
  <si>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</si>
  <si>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</si>
  <si>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</si>
  <si>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</si>
  <si>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</si>
  <si>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</si>
  <si>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</si>
  <si>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</si>
  <si>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</si>
  <si>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</si>
  <si>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</si>
  <si>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</si>
  <si>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</si>
  <si>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</si>
  <si>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</si>
  <si>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</si>
  <si>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</si>
  <si>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</si>
  <si>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</si>
  <si>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</si>
  <si>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</si>
  <si>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</si>
  <si>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</si>
  <si>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</si>
  <si>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</si>
  <si>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</si>
  <si>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</si>
  <si>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</si>
  <si>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</si>
  <si>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</si>
  <si>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</si>
  <si>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</si>
  <si>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</si>
  <si>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</si>
  <si>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</si>
  <si>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</si>
  <si>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</si>
  <si>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</si>
  <si>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</si>
  <si>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</si>
  <si>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</si>
  <si>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</si>
  <si>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</si>
  <si>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</si>
  <si>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</si>
  <si>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</si>
  <si>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</si>
  <si>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</si>
  <si>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</si>
  <si>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</si>
  <si>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</si>
  <si>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</si>
  <si>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</si>
  <si>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</si>
  <si>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</si>
  <si>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</si>
  <si>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</si>
  <si>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</si>
  <si>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</si>
  <si>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</si>
  <si>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</si>
  <si>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</si>
  <si>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</si>
  <si>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</si>
  <si>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</si>
  <si>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</si>
  <si>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</si>
  <si>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</si>
  <si>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</si>
  <si>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</si>
  <si>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</si>
  <si>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</si>
  <si>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</si>
  <si>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</si>
  <si>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</si>
  <si>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</si>
  <si>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</si>
  <si>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</si>
  <si>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</si>
  <si>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</si>
  <si>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</si>
  <si>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</si>
  <si>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</si>
  <si>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</si>
  <si>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</si>
  <si>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</si>
  <si>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</si>
  <si>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</si>
  <si>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</si>
  <si>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</si>
  <si>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</si>
  <si>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</si>
  <si>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</si>
  <si>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</si>
  <si>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</si>
  <si>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</si>
  <si>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</si>
  <si>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</si>
  <si>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</si>
  <si>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</si>
  <si>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</si>
  <si>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</si>
  <si>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</si>
  <si>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</si>
  <si>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</si>
  <si>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</si>
  <si>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</si>
  <si>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</si>
  <si>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</si>
  <si>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</si>
  <si>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</si>
  <si>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</si>
  <si>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</si>
  <si>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</si>
  <si>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</si>
  <si>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</si>
  <si>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</si>
  <si>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</si>
  <si>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</si>
  <si>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</si>
  <si>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</si>
  <si>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</si>
  <si>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</si>
  <si>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</si>
  <si>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</si>
  <si>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</si>
  <si>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</si>
  <si>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</si>
  <si>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</si>
  <si>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</si>
  <si>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</si>
  <si>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</si>
  <si>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</si>
  <si>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</si>
  <si>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</si>
  <si>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</si>
  <si>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</si>
  <si>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</si>
  <si>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</si>
  <si>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</si>
  <si>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</si>
  <si>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</si>
  <si>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</si>
  <si>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</si>
  <si>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</si>
  <si>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</si>
  <si>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</si>
  <si>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</si>
  <si>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</si>
  <si>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</si>
  <si>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</si>
  <si>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</si>
  <si>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</si>
  <si>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</si>
  <si>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</si>
  <si>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</si>
  <si>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</si>
  <si>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</si>
  <si>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</si>
  <si>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</si>
  <si>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</si>
  <si>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</si>
  <si>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</si>
  <si>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</si>
  <si>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</si>
  <si>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</si>
  <si>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</si>
  <si>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</si>
  <si>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</si>
  <si>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</si>
  <si>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</si>
  <si>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</si>
  <si>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</si>
  <si>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</si>
  <si>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</si>
  <si>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</si>
  <si>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</si>
  <si>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</si>
  <si>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</si>
  <si>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</si>
  <si>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</si>
  <si>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</si>
  <si>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</si>
  <si>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</si>
  <si>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</si>
  <si>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</si>
  <si>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</si>
  <si>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</si>
  <si>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</si>
  <si>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</si>
  <si>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</si>
  <si>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</si>
  <si>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</si>
  <si>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</si>
  <si>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</si>
  <si>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</si>
  <si>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</si>
  <si>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</si>
  <si>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</si>
  <si>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</si>
  <si>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</si>
  <si>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</si>
  <si>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</si>
  <si>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</si>
  <si>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</si>
  <si>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</si>
  <si>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</si>
  <si>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</si>
  <si>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</si>
  <si>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</si>
  <si>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</si>
  <si>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</si>
  <si>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</si>
  <si>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</si>
  <si>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</si>
  <si>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</si>
  <si>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</si>
  <si>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</si>
  <si>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</si>
  <si>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</si>
  <si>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</si>
  <si>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</si>
  <si>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</si>
  <si>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</si>
  <si>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</si>
  <si>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</si>
  <si>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</si>
  <si>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</si>
  <si>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</si>
  <si>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</si>
  <si>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</si>
  <si>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</si>
  <si>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</si>
  <si>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</si>
  <si>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</si>
  <si>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</si>
  <si>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</si>
  <si>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</si>
  <si>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</si>
  <si>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</si>
  <si>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</si>
  <si>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</si>
  <si>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</si>
  <si>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</si>
  <si>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</si>
  <si>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</si>
  <si>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</si>
  <si>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</si>
  <si>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</si>
  <si>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</si>
  <si>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</si>
  <si>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</si>
  <si>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</si>
  <si>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</si>
  <si>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</si>
  <si>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</si>
  <si>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</si>
  <si>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</si>
  <si>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</si>
  <si>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</si>
  <si>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</si>
  <si>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</si>
  <si>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</si>
  <si>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</si>
  <si>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</si>
  <si>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</si>
  <si>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</si>
  <si>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</si>
  <si>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</si>
  <si>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</si>
  <si>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</si>
  <si>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</si>
  <si>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</si>
  <si>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</si>
  <si>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</si>
  <si>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</si>
  <si>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</si>
  <si>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</si>
  <si>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</si>
  <si>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</si>
  <si>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</si>
  <si>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</si>
  <si>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</si>
  <si>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</si>
  <si>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</si>
  <si>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</si>
  <si>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</si>
  <si>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</si>
  <si>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</si>
  <si>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</si>
  <si>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</si>
  <si>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</si>
  <si>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</si>
  <si>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</si>
  <si>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</si>
  <si>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</si>
  <si>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</si>
  <si>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</si>
  <si>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</si>
  <si>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</si>
  <si>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</si>
  <si>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</si>
  <si>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</si>
  <si>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</si>
  <si>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</si>
  <si>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</si>
  <si>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</si>
  <si>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</si>
  <si>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</si>
  <si>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</si>
  <si>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</si>
  <si>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</si>
  <si>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</si>
  <si>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</si>
  <si>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</si>
  <si>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</si>
  <si>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</si>
  <si>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</si>
  <si>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</si>
  <si>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</si>
  <si>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</si>
  <si>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</si>
  <si>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</si>
  <si>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</si>
  <si>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</si>
  <si>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</si>
  <si>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</si>
  <si>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</si>
  <si>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</si>
  <si>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</si>
  <si>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</si>
  <si>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</si>
  <si>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</si>
  <si>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</si>
  <si>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</si>
  <si>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</si>
  <si>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</si>
  <si>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</si>
  <si>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</si>
  <si>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</si>
  <si>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</si>
  <si>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</si>
  <si>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</si>
  <si>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</si>
  <si>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</si>
  <si>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</si>
  <si>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</si>
  <si>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</si>
  <si>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</si>
  <si>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</si>
  <si>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</si>
  <si>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</si>
  <si>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</si>
  <si>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</si>
  <si>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</si>
  <si>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</si>
  <si>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</si>
  <si>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</si>
  <si>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</si>
  <si>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</si>
  <si>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</si>
  <si>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</si>
  <si>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</si>
  <si>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</si>
  <si>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</si>
  <si>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</si>
  <si>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</si>
  <si>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</si>
  <si>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</si>
  <si>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</si>
  <si>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</si>
  <si>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</si>
  <si>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</si>
  <si>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</si>
  <si>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</si>
  <si>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</si>
  <si>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</si>
  <si>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</si>
  <si>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</si>
  <si>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</si>
  <si>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</si>
  <si>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</si>
  <si>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</si>
  <si>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</si>
  <si>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</si>
  <si>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</si>
  <si>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</si>
  <si>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</si>
  <si>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</si>
  <si>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</si>
  <si>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</si>
  <si>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</si>
  <si>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</si>
  <si>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</si>
  <si>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</si>
  <si>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</si>
  <si>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</si>
  <si>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</si>
  <si>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</si>
  <si>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</si>
  <si>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</si>
  <si>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</si>
  <si>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</si>
  <si>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</si>
  <si>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</si>
  <si>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</si>
  <si>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</si>
  <si>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</si>
  <si>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</si>
  <si>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</si>
  <si>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</si>
  <si>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</si>
  <si>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</si>
  <si>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</si>
  <si>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</si>
  <si>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</si>
  <si>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</si>
  <si>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</si>
  <si>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</si>
  <si>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</si>
  <si>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</si>
  <si>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</si>
  <si>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</si>
  <si>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</si>
  <si>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</si>
  <si>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</si>
  <si>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</si>
  <si>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</si>
  <si>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</si>
  <si>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</si>
  <si>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</si>
  <si>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</si>
  <si>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</si>
  <si>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</si>
  <si>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</si>
  <si>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</si>
  <si>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</si>
  <si>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</si>
  <si>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</si>
  <si>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</si>
  <si>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</si>
  <si>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</si>
  <si>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</si>
  <si>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</si>
  <si>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</si>
  <si>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</si>
  <si>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</si>
  <si>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</si>
  <si>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</si>
  <si>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</si>
  <si>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</si>
  <si>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</si>
  <si>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</si>
  <si>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</si>
  <si>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</si>
  <si>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</si>
  <si>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</si>
  <si>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</si>
  <si>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</si>
  <si>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</si>
  <si>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</si>
  <si>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</si>
  <si>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</si>
  <si>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</si>
  <si>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</si>
  <si>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</si>
  <si>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</si>
  <si>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</si>
  <si>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</si>
  <si>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</si>
  <si>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</si>
  <si>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</si>
  <si>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</si>
  <si>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</si>
  <si>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</si>
  <si>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</si>
  <si>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</si>
  <si>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</si>
  <si>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</si>
  <si>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</si>
  <si>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</si>
  <si>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</si>
  <si>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</si>
  <si>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</si>
  <si>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</si>
  <si>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</si>
  <si>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</si>
  <si>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</si>
  <si>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</si>
  <si>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</si>
  <si>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</si>
  <si>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</si>
  <si>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</si>
  <si>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</si>
  <si>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</si>
  <si>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</si>
  <si>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</si>
  <si>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</si>
  <si>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</si>
  <si>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</si>
  <si>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</si>
  <si>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</si>
  <si>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</si>
  <si>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</si>
  <si>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</si>
  <si>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</si>
  <si>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</si>
  <si>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</si>
  <si>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</si>
  <si>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</si>
  <si>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</si>
  <si>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</si>
  <si>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</si>
  <si>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</si>
  <si>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</si>
  <si>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</si>
  <si>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</si>
  <si>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</si>
  <si>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</si>
  <si>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</si>
  <si>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</si>
  <si>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</si>
  <si>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</si>
  <si>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</si>
  <si>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</si>
  <si>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</si>
  <si>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</si>
  <si>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</si>
  <si>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</si>
  <si>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</si>
  <si>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</si>
  <si>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</si>
  <si>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</si>
  <si>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</si>
  <si>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</si>
  <si>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</si>
  <si>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</si>
  <si>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</si>
  <si>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</si>
  <si>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</si>
  <si>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</si>
  <si>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</si>
  <si>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</si>
  <si>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</si>
  <si>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</si>
  <si>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</si>
  <si>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</si>
  <si>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</si>
  <si>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</si>
  <si>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</si>
  <si>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</si>
  <si>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</si>
  <si>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</si>
  <si>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</si>
  <si>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</si>
  <si>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</si>
  <si>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</si>
  <si>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</si>
  <si>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</si>
  <si>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</si>
  <si>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</si>
  <si>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</si>
  <si>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</si>
  <si>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</si>
  <si>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</si>
  <si>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</si>
  <si>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</si>
  <si>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</si>
  <si>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</si>
  <si>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</si>
  <si>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</si>
  <si>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</si>
  <si>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</si>
  <si>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</si>
  <si>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</si>
  <si>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</si>
  <si>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</si>
  <si>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</si>
  <si>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</si>
  <si>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</si>
  <si>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</si>
  <si>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</si>
  <si>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</si>
  <si>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</si>
  <si>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</si>
  <si>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</si>
  <si>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</si>
  <si>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</si>
  <si>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</si>
  <si>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</si>
  <si>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</si>
  <si>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</si>
  <si>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</si>
  <si>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</si>
  <si>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</si>
  <si>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</si>
  <si>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</si>
  <si>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</si>
  <si>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</si>
  <si>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</si>
  <si>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</si>
  <si>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</si>
  <si>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</si>
  <si>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</si>
  <si>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</si>
  <si>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</si>
  <si>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</si>
  <si>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</si>
  <si>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</si>
  <si>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</si>
  <si>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</si>
  <si>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</si>
  <si>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</si>
  <si>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</si>
  <si>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</si>
  <si>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</si>
  <si>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</si>
  <si>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</si>
  <si>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</si>
  <si>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</si>
  <si>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</si>
  <si>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</si>
  <si>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</si>
  <si>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</si>
  <si>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</si>
  <si>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</si>
  <si>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</si>
  <si>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</si>
  <si>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</si>
  <si>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</si>
  <si>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</si>
  <si>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</si>
  <si>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</si>
  <si>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</si>
  <si>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</si>
  <si>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</si>
  <si>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</si>
  <si>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</si>
  <si>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</si>
  <si>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</si>
  <si>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</si>
  <si>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</si>
  <si>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</si>
  <si>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</si>
  <si>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</si>
  <si>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</si>
  <si>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</si>
  <si>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</si>
  <si>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</si>
  <si>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</si>
  <si>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</si>
  <si>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</si>
  <si>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</si>
  <si>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</si>
  <si>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</si>
  <si>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</si>
  <si>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</si>
  <si>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</si>
  <si>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</si>
  <si>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</si>
  <si>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</si>
  <si>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</si>
  <si>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</si>
  <si>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</si>
  <si>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</si>
  <si>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</si>
  <si>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</si>
  <si>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</si>
  <si>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</si>
  <si>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</si>
  <si>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</si>
  <si>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</si>
  <si>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</si>
  <si>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</si>
  <si>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</si>
  <si>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</si>
  <si>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</si>
  <si>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</si>
  <si>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</si>
  <si>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</si>
  <si>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</si>
  <si>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</si>
  <si>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</si>
  <si>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</si>
  <si>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</si>
  <si>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</si>
  <si>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</si>
  <si>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</si>
  <si>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</si>
  <si>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</si>
  <si>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</si>
  <si>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</si>
  <si>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</si>
  <si>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</si>
  <si>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</si>
  <si>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</si>
  <si>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</si>
  <si>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</si>
  <si>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</si>
  <si>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</si>
  <si>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</si>
  <si>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</si>
  <si>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</si>
  <si>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</si>
  <si>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</si>
  <si>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</si>
  <si>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</si>
  <si>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</si>
  <si>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</si>
  <si>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</si>
  <si>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</si>
  <si>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</si>
  <si>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</si>
  <si>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</si>
  <si>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</si>
  <si>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</si>
  <si>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</si>
  <si>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</si>
  <si>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</si>
  <si>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</si>
  <si>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</si>
  <si>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</si>
  <si>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</si>
  <si>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</si>
  <si>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</si>
  <si>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</si>
  <si>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</si>
  <si>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</si>
  <si>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</si>
  <si>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</si>
  <si>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</si>
  <si>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</si>
  <si>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</si>
  <si>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</si>
  <si>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</si>
  <si>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</si>
  <si>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</si>
  <si>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</si>
  <si>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</si>
  <si>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</si>
  <si>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</si>
  <si>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</si>
  <si>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</si>
  <si>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</si>
  <si>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</si>
  <si>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</si>
  <si>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</si>
  <si>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</si>
  <si>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</si>
  <si>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</si>
  <si>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</si>
  <si>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</si>
  <si>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</si>
  <si>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</si>
  <si>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</si>
  <si>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</si>
  <si>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</si>
  <si>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</si>
  <si>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</si>
  <si>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</si>
  <si>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</si>
  <si>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</si>
  <si>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</si>
  <si>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</si>
  <si>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</si>
  <si>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</si>
  <si>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</si>
  <si>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</si>
  <si>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</si>
  <si>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</si>
  <si>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</si>
  <si>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</si>
  <si>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</si>
  <si>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</si>
  <si>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</si>
  <si>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</si>
  <si>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</si>
  <si>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</si>
  <si>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</si>
  <si>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</si>
  <si>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</si>
  <si>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</si>
  <si>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</si>
  <si>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</si>
  <si>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</si>
  <si>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</si>
  <si>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</si>
  <si>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</si>
  <si>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</si>
  <si>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</si>
  <si>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</si>
  <si>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</si>
  <si>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</si>
  <si>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</si>
  <si>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</si>
  <si>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</si>
  <si>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</si>
  <si>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</si>
  <si>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</si>
  <si>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</si>
  <si>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</si>
  <si>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</si>
  <si>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</si>
  <si>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</si>
  <si>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</si>
  <si>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</si>
  <si>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</si>
  <si>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</si>
  <si>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</si>
  <si>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</si>
  <si>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</si>
  <si>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</si>
  <si>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</si>
  <si>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</si>
  <si>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</si>
  <si>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</si>
  <si>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</si>
  <si>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</si>
  <si>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</si>
  <si>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</si>
  <si>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</si>
  <si>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</si>
  <si>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</si>
  <si>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</si>
  <si>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</si>
  <si>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</si>
  <si>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</si>
  <si>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</si>
  <si>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</si>
  <si>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</si>
  <si>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</si>
  <si>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</si>
  <si>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</si>
  <si>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</si>
  <si>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</si>
  <si>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</si>
  <si>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</si>
  <si>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</si>
  <si>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</si>
  <si>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</si>
  <si>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</si>
  <si>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</si>
  <si>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</si>
  <si>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</si>
  <si>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</si>
  <si>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</si>
  <si>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</si>
  <si>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</si>
  <si>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</si>
  <si>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</si>
  <si>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</si>
  <si>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</si>
  <si>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</si>
  <si>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</si>
  <si>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</si>
  <si>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</si>
  <si>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</si>
  <si>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</si>
  <si>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</si>
  <si>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</si>
  <si>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</si>
  <si>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</si>
  <si>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</si>
  <si>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</si>
  <si>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</si>
  <si>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</si>
  <si>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</si>
  <si>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</si>
  <si>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</si>
  <si>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</si>
  <si>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</si>
  <si>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</si>
  <si>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</si>
  <si>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</si>
  <si>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</si>
  <si>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</si>
  <si>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</si>
  <si>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</si>
  <si>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</si>
  <si>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</si>
  <si>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</si>
  <si>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</si>
  <si>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</si>
  <si>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</si>
  <si>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</si>
  <si>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</si>
  <si>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</si>
  <si>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</si>
  <si>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</si>
  <si>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</si>
  <si>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</si>
  <si>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</si>
  <si>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</si>
  <si>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</si>
  <si>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</si>
  <si>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</si>
  <si>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</si>
  <si>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</si>
  <si>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</si>
  <si>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</si>
  <si>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</si>
  <si>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</si>
  <si>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</si>
  <si>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</si>
  <si>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</si>
  <si>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</si>
  <si>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</si>
  <si>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</si>
  <si>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</si>
  <si>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</si>
  <si>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</si>
  <si>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</si>
  <si>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</si>
  <si>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</si>
  <si>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</si>
  <si>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</si>
  <si>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</si>
  <si>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</si>
  <si>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</si>
  <si>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</si>
  <si>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</si>
  <si>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</si>
  <si>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</si>
  <si>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</si>
  <si>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</si>
  <si>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</si>
  <si>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</si>
  <si>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</si>
  <si>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</si>
  <si>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</si>
  <si>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</si>
  <si>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</si>
  <si>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</si>
  <si>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</si>
  <si>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</si>
  <si>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</si>
  <si>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</si>
  <si>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</si>
  <si>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</si>
  <si>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</si>
  <si>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</si>
  <si>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</si>
  <si>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</si>
  <si>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</si>
  <si>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</si>
  <si>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</si>
  <si>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</si>
  <si>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</si>
  <si>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</si>
  <si>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</si>
  <si>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</si>
  <si>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</si>
  <si>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</si>
  <si>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</si>
  <si>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</si>
  <si>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</si>
  <si>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</si>
  <si>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</si>
  <si>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</si>
  <si>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</si>
  <si>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</si>
  <si>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</si>
  <si>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</si>
  <si>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</si>
  <si>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</si>
  <si>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</si>
  <si>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</si>
  <si>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</si>
  <si>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</si>
  <si>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</si>
  <si>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</si>
  <si>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</si>
  <si>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</si>
  <si>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</si>
  <si>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</si>
  <si>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</si>
  <si>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</si>
  <si>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</si>
  <si>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</si>
  <si>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</si>
  <si>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</si>
  <si>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</si>
  <si>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</si>
  <si>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</si>
  <si>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</si>
  <si>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</si>
  <si>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</si>
  <si>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</si>
  <si>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</si>
  <si>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</si>
  <si>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</si>
  <si>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</si>
  <si>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</si>
  <si>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</si>
  <si>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</si>
  <si>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</si>
  <si>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</si>
  <si>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</si>
  <si>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</si>
  <si>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</si>
  <si>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</si>
  <si>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</si>
  <si>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</si>
  <si>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</si>
  <si>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</si>
  <si>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</si>
  <si>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</si>
  <si>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</si>
  <si>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</si>
  <si>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</si>
  <si>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</si>
  <si>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</si>
  <si>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</si>
  <si>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</si>
  <si>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</si>
  <si>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</si>
  <si>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</si>
  <si>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</si>
  <si>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</si>
  <si>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</si>
  <si>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</si>
  <si>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</si>
  <si>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</si>
  <si>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</si>
  <si>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</si>
  <si>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</si>
  <si>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</si>
  <si>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</si>
  <si>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</si>
  <si>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</si>
  <si>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</si>
  <si>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</si>
  <si>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</si>
  <si>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</si>
  <si>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</si>
  <si>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</si>
  <si>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</si>
  <si>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</si>
  <si>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</si>
  <si>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</si>
  <si>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</si>
  <si>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</si>
  <si>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</si>
  <si>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</si>
  <si>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</si>
  <si>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</si>
  <si>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</si>
  <si>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</si>
  <si>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</si>
  <si>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</si>
  <si>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</si>
  <si>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</si>
  <si>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</si>
  <si>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</si>
  <si>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</si>
  <si>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</si>
  <si>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</si>
  <si>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</si>
  <si>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</si>
  <si>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</si>
  <si>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</si>
  <si>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</si>
  <si>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</si>
  <si>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</si>
  <si>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</si>
  <si>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</si>
  <si>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</si>
  <si>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</si>
  <si>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</si>
  <si>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</si>
  <si>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</si>
  <si>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</si>
  <si>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</si>
  <si>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</si>
  <si>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</si>
  <si>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</si>
  <si>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</si>
  <si>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</si>
  <si>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</si>
  <si>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</si>
  <si>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</si>
  <si>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</si>
  <si>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</si>
  <si>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</si>
  <si>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</si>
  <si>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</si>
  <si>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</si>
  <si>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</si>
  <si>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</si>
  <si>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</si>
  <si>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</si>
  <si>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</si>
  <si>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</si>
  <si>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</si>
  <si>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</si>
  <si>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</si>
  <si>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</si>
  <si>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</si>
  <si>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</si>
  <si>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</si>
  <si>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</si>
  <si>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</si>
  <si>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</si>
  <si>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</si>
  <si>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</si>
  <si>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</si>
  <si>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</si>
  <si>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</si>
  <si>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</si>
  <si>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</si>
  <si>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</si>
  <si>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</si>
  <si>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</si>
  <si>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</si>
  <si>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</si>
  <si>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</si>
  <si>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</si>
  <si>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</si>
  <si>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</si>
  <si>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</si>
  <si>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</si>
  <si>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</si>
  <si>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</si>
  <si>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</si>
  <si>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</si>
  <si>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</si>
  <si>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</si>
  <si>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</si>
  <si>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</si>
  <si>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</si>
  <si>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</si>
  <si>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</si>
  <si>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</si>
  <si>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</si>
  <si>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</si>
  <si>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</si>
  <si>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</si>
  <si>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</si>
  <si>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</si>
  <si>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</si>
  <si>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</si>
  <si>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</si>
  <si>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</si>
  <si>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</si>
  <si>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</si>
  <si>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</si>
  <si>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</si>
  <si>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</si>
  <si>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</si>
  <si>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</si>
  <si>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</si>
  <si>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</si>
  <si>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</si>
  <si>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</si>
  <si>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</si>
  <si>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</si>
  <si>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</si>
  <si>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</si>
  <si>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</si>
  <si>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</si>
  <si>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</si>
  <si>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</si>
  <si>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</si>
  <si>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</si>
  <si>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</si>
  <si>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</si>
  <si>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</si>
  <si>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</si>
  <si>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</si>
  <si>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</si>
  <si>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</si>
  <si>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</si>
  <si>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</si>
  <si>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</si>
  <si>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</si>
  <si>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</si>
  <si>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</si>
  <si>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</si>
  <si>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</si>
  <si>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</si>
  <si>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</si>
  <si>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</si>
  <si>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</si>
  <si>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</si>
  <si>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</si>
  <si>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</si>
  <si>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</si>
  <si>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</si>
  <si>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</si>
  <si>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</si>
  <si>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</si>
  <si>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</si>
  <si>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</si>
  <si>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</si>
  <si>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</si>
  <si>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</si>
  <si>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</si>
  <si>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</si>
  <si>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</si>
  <si>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</si>
  <si>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</si>
  <si>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</si>
  <si>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</si>
  <si>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</si>
  <si>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</si>
  <si>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</si>
  <si>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</si>
  <si>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</si>
  <si>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</si>
  <si>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</si>
  <si>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</si>
  <si>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</si>
  <si>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</si>
  <si>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</si>
  <si>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</si>
  <si>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</si>
  <si>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</si>
  <si>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</si>
  <si>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</si>
  <si>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</si>
  <si>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</si>
  <si>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</si>
  <si>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</si>
  <si>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</si>
  <si>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</si>
  <si>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</si>
  <si>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</si>
  <si>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</si>
  <si>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</si>
  <si>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</si>
  <si>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</si>
  <si>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</si>
  <si>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</si>
  <si>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</si>
  <si>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</si>
  <si>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</si>
  <si>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</si>
  <si>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</si>
  <si>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</si>
  <si>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</si>
  <si>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</si>
  <si>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</si>
  <si>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</si>
  <si>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</si>
  <si>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</si>
  <si>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</si>
  <si>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</si>
  <si>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</si>
  <si>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</si>
  <si>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</si>
  <si>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</si>
  <si>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</si>
  <si>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</si>
  <si>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</si>
  <si>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</si>
  <si>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</si>
  <si>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</si>
  <si>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</si>
  <si>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</si>
  <si>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</si>
  <si>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</si>
  <si>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</si>
  <si>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</si>
  <si>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</si>
  <si>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</si>
  <si>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</si>
  <si>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</si>
  <si>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</si>
  <si>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</si>
  <si>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</si>
  <si>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</si>
  <si>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</si>
  <si>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</si>
  <si>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</si>
  <si>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</si>
  <si>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</si>
  <si>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</si>
  <si>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</si>
  <si>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</si>
  <si>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</si>
  <si>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</si>
  <si>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</si>
  <si>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</si>
  <si>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</si>
  <si>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</si>
  <si>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</si>
  <si>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</si>
  <si>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</si>
  <si>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</si>
  <si>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</si>
  <si>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</si>
  <si>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</si>
  <si>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</si>
  <si>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</si>
  <si>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</si>
  <si>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</si>
  <si>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</si>
  <si>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</si>
  <si>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</si>
  <si>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</si>
  <si>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</si>
  <si>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</si>
  <si>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</si>
  <si>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</si>
  <si>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</si>
  <si>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</si>
  <si>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</si>
  <si>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</si>
  <si>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</si>
  <si>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</si>
  <si>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</si>
  <si>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</si>
  <si>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</si>
  <si>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</si>
  <si>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</si>
  <si>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</si>
  <si>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</si>
  <si>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</si>
  <si>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</si>
  <si>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</si>
  <si>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</si>
  <si>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</si>
  <si>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</si>
  <si>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</si>
  <si>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</si>
  <si>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</si>
  <si>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</si>
  <si>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</si>
  <si>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</si>
  <si>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</si>
  <si>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</si>
  <si>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</si>
  <si>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</si>
  <si>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</si>
  <si>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</si>
  <si>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</si>
  <si>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</si>
  <si>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</si>
  <si>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</si>
  <si>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</si>
  <si>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</si>
  <si>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</si>
  <si>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</si>
  <si>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</si>
  <si>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</si>
  <si>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</si>
  <si>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</si>
  <si>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</si>
  <si>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</si>
  <si>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</si>
  <si>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</si>
  <si>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</si>
  <si>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</si>
  <si>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</si>
  <si>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</si>
  <si>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</si>
  <si>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</si>
  <si>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</si>
  <si>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</si>
  <si>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</si>
  <si>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</si>
  <si>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</si>
  <si>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</si>
  <si>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</si>
  <si>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</si>
  <si>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</si>
  <si>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</si>
  <si>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</si>
  <si>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</si>
  <si>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</si>
  <si>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</si>
  <si>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</si>
  <si>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</si>
  <si>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</si>
  <si>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</si>
  <si>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</si>
  <si>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</si>
  <si>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</si>
  <si>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</si>
  <si>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</si>
  <si>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</si>
  <si>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</si>
  <si>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</si>
  <si>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</si>
  <si>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</si>
  <si>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</si>
  <si>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</si>
  <si>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</si>
  <si>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</si>
  <si>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</si>
  <si>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</si>
  <si>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</si>
  <si>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</si>
  <si>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</si>
  <si>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</si>
  <si>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</si>
  <si>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</si>
  <si>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</si>
  <si>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</si>
  <si>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</si>
  <si>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</si>
  <si>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</si>
  <si>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</si>
  <si>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</si>
  <si>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</si>
  <si>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</si>
  <si>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</si>
  <si>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</si>
  <si>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</si>
  <si>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</si>
  <si>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</si>
  <si>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</si>
  <si>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</si>
  <si>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</si>
  <si>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</si>
  <si>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</si>
  <si>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</si>
  <si>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</si>
  <si>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</si>
  <si>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</si>
  <si>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</si>
  <si>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</si>
  <si>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</si>
  <si>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</si>
  <si>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</si>
  <si>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</si>
  <si>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</si>
  <si>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</si>
  <si>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</si>
  <si>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</si>
  <si>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</si>
  <si>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</si>
  <si>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</si>
  <si>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</si>
  <si>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</si>
  <si>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</si>
  <si>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</si>
  <si>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</si>
  <si>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</si>
  <si>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</si>
  <si>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</si>
  <si>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</si>
  <si>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</si>
  <si>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</si>
  <si>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</si>
  <si>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</si>
  <si>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</si>
  <si>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</si>
  <si>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</si>
  <si>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</si>
  <si>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</si>
  <si>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</si>
  <si>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</si>
  <si>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</si>
  <si>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</si>
  <si>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</si>
  <si>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</si>
  <si>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</si>
  <si>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</si>
  <si>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</si>
  <si>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</si>
  <si>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</si>
  <si>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</si>
  <si>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</si>
  <si>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</si>
  <si>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</si>
  <si>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</si>
  <si>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</si>
  <si>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</si>
  <si>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</si>
  <si>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</si>
  <si>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</si>
  <si>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</si>
  <si>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</si>
  <si>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</si>
  <si>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</si>
  <si>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</si>
  <si>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</si>
  <si>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</si>
  <si>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</si>
  <si>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</si>
  <si>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</si>
  <si>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</si>
  <si>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</si>
  <si>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</si>
  <si>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</si>
  <si>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</si>
  <si>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</si>
  <si>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</si>
  <si>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</si>
  <si>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</si>
  <si>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</si>
  <si>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</si>
  <si>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</si>
  <si>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</si>
  <si>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</si>
  <si>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</si>
  <si>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</si>
  <si>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</si>
  <si>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</si>
  <si>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</si>
  <si>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</si>
  <si>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</si>
  <si>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</si>
  <si>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</si>
  <si>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</si>
  <si>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</si>
  <si>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</si>
  <si>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</si>
  <si>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</si>
  <si>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</si>
  <si>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</si>
  <si>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</si>
  <si>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</si>
  <si>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</si>
  <si>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</si>
  <si>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</si>
  <si>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</si>
  <si>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</si>
  <si>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</si>
  <si>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</si>
  <si>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</si>
  <si>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</si>
  <si>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</si>
  <si>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</si>
  <si>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</si>
  <si>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</si>
  <si>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</si>
  <si>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</si>
  <si>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</si>
  <si>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</si>
  <si>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</si>
  <si>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</si>
  <si>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</si>
  <si>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</si>
  <si>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</si>
  <si>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</si>
  <si>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</si>
  <si>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</si>
  <si>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</si>
  <si>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</si>
  <si>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</si>
  <si>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</si>
  <si>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</si>
  <si>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</si>
  <si>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</si>
  <si>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</si>
  <si>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</si>
  <si>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</si>
  <si>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</si>
  <si>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</si>
  <si>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</si>
  <si>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</si>
  <si>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</si>
  <si>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</si>
  <si>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</si>
  <si>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</si>
  <si>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</si>
  <si>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</si>
  <si>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</si>
  <si>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</si>
  <si>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</si>
  <si>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</si>
  <si>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</si>
  <si>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</si>
  <si>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</si>
  <si>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</si>
  <si>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</si>
  <si>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</si>
  <si>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</si>
  <si>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</si>
  <si>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</si>
  <si>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</si>
  <si>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</si>
  <si>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</si>
  <si>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</si>
  <si>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</si>
  <si>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</si>
  <si>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</si>
  <si>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</si>
  <si>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</si>
  <si>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</si>
  <si>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</si>
  <si>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</si>
  <si>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</si>
  <si>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</si>
  <si>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</si>
  <si>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</si>
  <si>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</si>
  <si>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</si>
  <si>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</si>
  <si>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</si>
  <si>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</si>
  <si>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</si>
  <si>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</si>
  <si>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</si>
  <si>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</si>
  <si>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</si>
  <si>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</si>
  <si>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</si>
  <si>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</si>
  <si>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</si>
  <si>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</si>
  <si>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</si>
  <si>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</si>
  <si>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</si>
  <si>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</si>
  <si>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</si>
  <si>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</si>
  <si>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</si>
  <si>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</si>
  <si>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</si>
  <si>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</si>
  <si>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</si>
  <si>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</si>
  <si>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</si>
  <si>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</si>
  <si>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</si>
  <si>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</si>
  <si>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</si>
  <si>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</si>
  <si>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</si>
  <si>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</si>
  <si>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</si>
  <si>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</si>
  <si>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</si>
  <si>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</si>
  <si>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</si>
  <si>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</si>
  <si>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</si>
  <si>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</si>
  <si>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</si>
  <si>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</si>
  <si>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</si>
  <si>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</si>
  <si>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</si>
  <si>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</si>
  <si>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</si>
  <si>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</si>
  <si>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</si>
  <si>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</si>
  <si>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</si>
  <si>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</si>
  <si>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</si>
  <si>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</si>
  <si>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</si>
  <si>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</si>
  <si>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</si>
  <si>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</si>
  <si>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</si>
  <si>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</si>
  <si>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</si>
  <si>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</si>
  <si>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</si>
  <si>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</si>
  <si>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</si>
  <si>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</si>
  <si>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</si>
  <si>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</si>
  <si>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</si>
  <si>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</si>
  <si>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</si>
  <si>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</si>
  <si>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</si>
  <si>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</si>
  <si>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</si>
  <si>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</si>
  <si>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</si>
  <si>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</si>
  <si>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</si>
  <si>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</si>
  <si>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</si>
  <si>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</si>
  <si>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</si>
  <si>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</si>
  <si>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</si>
  <si>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</si>
  <si>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</si>
  <si>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</si>
  <si>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</si>
  <si>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</si>
  <si>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</si>
  <si>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</si>
  <si>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</si>
  <si>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</si>
  <si>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</si>
  <si>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</si>
  <si>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</si>
  <si>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</si>
  <si>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</si>
  <si>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</si>
  <si>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</si>
  <si>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</si>
  <si>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</si>
  <si>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</si>
  <si>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</si>
  <si>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</si>
  <si>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</si>
  <si>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</si>
  <si>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</si>
  <si>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</si>
  <si>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</si>
  <si>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</si>
  <si>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</si>
  <si>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</si>
  <si>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</si>
  <si>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</si>
  <si>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</si>
  <si>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</si>
  <si>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</si>
  <si>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</si>
  <si>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</si>
  <si>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</si>
  <si>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</si>
  <si>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</si>
  <si>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</si>
  <si>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</si>
  <si>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</si>
  <si>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</si>
  <si>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</si>
  <si>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</si>
  <si>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</si>
  <si>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</si>
  <si>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</si>
  <si>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</si>
  <si>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</si>
  <si>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</si>
  <si>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</si>
  <si>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</si>
  <si>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</si>
  <si>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</si>
  <si>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</si>
  <si>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</si>
  <si>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</si>
  <si>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</si>
  <si>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</si>
  <si>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</si>
  <si>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</si>
  <si>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</si>
  <si>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</si>
  <si>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</si>
  <si>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</si>
  <si>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</si>
  <si>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</si>
  <si>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</si>
  <si>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</si>
  <si>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</si>
  <si>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</si>
  <si>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</si>
  <si>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</si>
  <si>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</si>
  <si>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</si>
  <si>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</si>
  <si>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</si>
  <si>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</si>
  <si>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</si>
  <si>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</si>
  <si>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</si>
  <si>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</si>
  <si>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</si>
  <si>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</si>
  <si>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</si>
  <si>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</si>
  <si>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</si>
  <si>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</si>
  <si>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</si>
  <si>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</si>
  <si>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</si>
  <si>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</si>
  <si>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</si>
  <si>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</si>
  <si>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</si>
  <si>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</si>
  <si>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</si>
  <si>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</si>
  <si>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</si>
  <si>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</si>
  <si>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</si>
  <si>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</si>
  <si>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</si>
  <si>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</si>
  <si>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</si>
  <si>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</si>
  <si>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</si>
  <si>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</si>
  <si>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</si>
  <si>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</si>
  <si>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</si>
  <si>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</si>
  <si>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</si>
  <si>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</si>
  <si>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</si>
  <si>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</si>
  <si>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</si>
  <si>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</si>
  <si>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</si>
  <si>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</si>
  <si>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</si>
  <si>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</si>
  <si>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</si>
  <si>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</si>
  <si>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</si>
  <si>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</si>
  <si>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</si>
  <si>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</si>
  <si>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</si>
  <si>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</si>
  <si>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</si>
  <si>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</si>
  <si>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</si>
  <si>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</si>
  <si>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</si>
  <si>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</si>
  <si>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</si>
  <si>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</si>
  <si>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</si>
  <si>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</si>
  <si>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</si>
  <si>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</si>
  <si>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</si>
  <si>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</si>
  <si>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</si>
  <si>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</si>
  <si>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</si>
  <si>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</si>
  <si>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</si>
  <si>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</si>
  <si>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</si>
  <si>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</si>
  <si>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</si>
  <si>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</si>
  <si>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</si>
  <si>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</si>
  <si>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</si>
  <si>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</si>
  <si>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</si>
  <si>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</si>
  <si>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</si>
  <si>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</si>
  <si>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</si>
  <si>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</si>
  <si>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</si>
  <si>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</si>
  <si>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</si>
  <si>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</si>
  <si>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</si>
  <si>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</si>
  <si>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</si>
  <si>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</si>
  <si>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</si>
  <si>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</si>
  <si>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</si>
  <si>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</si>
  <si>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</si>
  <si>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</si>
  <si>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</si>
  <si>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</si>
  <si>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</si>
  <si>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</si>
  <si>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</si>
  <si>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</si>
  <si>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</si>
  <si>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</si>
  <si>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</si>
  <si>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</si>
  <si>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</si>
  <si>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</si>
  <si>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</si>
  <si>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</si>
  <si>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</si>
  <si>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</si>
  <si>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</si>
  <si>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</si>
  <si>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</si>
  <si>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</si>
  <si>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</si>
  <si>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</si>
  <si>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</si>
  <si>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</si>
  <si>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</si>
  <si>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</si>
  <si>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</si>
  <si>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</si>
  <si>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</si>
  <si>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</si>
  <si>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</si>
  <si>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</si>
  <si>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</si>
  <si>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</si>
  <si>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</si>
  <si>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</si>
  <si>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</si>
  <si>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</si>
  <si>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</si>
  <si>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</si>
  <si>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</si>
  <si>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</si>
  <si>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</si>
  <si>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</si>
  <si>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</si>
  <si>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</si>
  <si>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</si>
  <si>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</si>
  <si>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</si>
  <si>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</si>
  <si>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</si>
  <si>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</si>
  <si>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</si>
  <si>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</si>
  <si>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</si>
  <si>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</si>
  <si>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</si>
  <si>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</si>
  <si>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</si>
  <si>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</si>
  <si>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</si>
  <si>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</si>
  <si>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</si>
  <si>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</si>
  <si>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</si>
  <si>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</si>
  <si>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</si>
  <si>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</si>
  <si>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</si>
  <si>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</si>
  <si>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</si>
  <si>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</si>
  <si>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</si>
  <si>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</si>
  <si>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</si>
  <si>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</si>
  <si>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</si>
  <si>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</si>
  <si>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</si>
  <si>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</si>
  <si>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</si>
  <si>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</si>
  <si>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</si>
  <si>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</si>
  <si>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</si>
  <si>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</si>
  <si>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</si>
  <si>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</si>
  <si>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</si>
  <si>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</si>
  <si>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</si>
  <si>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</si>
  <si>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</si>
  <si>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</si>
  <si>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</si>
  <si>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</si>
  <si>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</si>
  <si>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</si>
  <si>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</si>
  <si>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</si>
  <si>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</si>
  <si>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</si>
  <si>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</si>
  <si>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</si>
  <si>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</si>
  <si>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</si>
  <si>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</si>
  <si>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</si>
  <si>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</si>
  <si>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</si>
  <si>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</si>
  <si>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</si>
  <si>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</si>
  <si>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</si>
  <si>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</si>
  <si>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</si>
  <si>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</si>
  <si>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</si>
  <si>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</si>
  <si>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</si>
  <si>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</si>
  <si>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</si>
  <si>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</si>
  <si>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</si>
  <si>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</si>
  <si>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</si>
  <si>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</si>
  <si>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</si>
  <si>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</si>
  <si>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</si>
  <si>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</si>
  <si>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</si>
  <si>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</si>
  <si>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</si>
  <si>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</si>
  <si>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</si>
  <si>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</si>
  <si>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</si>
  <si>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</si>
  <si>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</si>
  <si>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</si>
  <si>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</si>
  <si>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</si>
  <si>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</si>
  <si>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</si>
  <si>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</si>
  <si>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</si>
  <si>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</si>
  <si>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</si>
  <si>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</si>
  <si>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</si>
  <si>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</si>
  <si>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</si>
  <si>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</si>
  <si>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</si>
  <si>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</si>
  <si>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</si>
  <si>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</si>
  <si>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</si>
  <si>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</si>
  <si>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</si>
  <si>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</si>
  <si>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</si>
  <si>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</si>
  <si>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</si>
  <si>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</si>
  <si>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</si>
  <si>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</si>
  <si>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</si>
  <si>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</si>
  <si>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</si>
  <si>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</si>
  <si>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</si>
  <si>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</si>
  <si>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</si>
  <si>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</si>
  <si>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</si>
  <si>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</si>
  <si>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</si>
  <si>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</si>
  <si>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</si>
  <si>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</si>
  <si>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</si>
  <si>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</si>
  <si>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</si>
  <si>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</si>
  <si>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</si>
  <si>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</si>
  <si>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</si>
  <si>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</si>
  <si>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</si>
  <si>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</si>
  <si>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</si>
  <si>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</si>
  <si>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</si>
  <si>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</si>
  <si>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</si>
  <si>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</si>
  <si>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</si>
  <si>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</si>
  <si>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</si>
  <si>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</si>
  <si>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</si>
  <si>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</si>
  <si>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</si>
  <si>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</si>
  <si>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</si>
  <si>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</si>
  <si>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</si>
  <si>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</si>
  <si>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</si>
  <si>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</si>
  <si>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</si>
  <si>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</si>
  <si>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</si>
  <si>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</si>
  <si>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</si>
  <si>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</si>
  <si>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</si>
  <si>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</si>
  <si>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</si>
  <si>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</si>
  <si>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</si>
  <si>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</si>
  <si>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</si>
  <si>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</si>
  <si>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</si>
  <si>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</si>
  <si>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</si>
  <si>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</si>
  <si>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</si>
  <si>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</si>
  <si>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</si>
  <si>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</si>
  <si>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</si>
  <si>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</si>
  <si>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</si>
  <si>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</si>
  <si>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</si>
  <si>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</si>
  <si>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</si>
  <si>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</si>
  <si>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</si>
  <si>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</si>
  <si>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</si>
  <si>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</si>
  <si>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</si>
  <si>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</si>
  <si>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</si>
  <si>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</si>
  <si>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</si>
  <si>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</si>
  <si>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</si>
  <si>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</si>
  <si>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</si>
  <si>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</si>
  <si>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</si>
  <si>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</si>
  <si>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</si>
  <si>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</si>
  <si>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</si>
  <si>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</si>
  <si>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</si>
  <si>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</si>
  <si>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</si>
  <si>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</si>
  <si>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</si>
  <si>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</si>
  <si>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</si>
  <si>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</si>
  <si>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</si>
  <si>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</si>
  <si>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</si>
  <si>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</si>
  <si>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</si>
  <si>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</si>
  <si>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</si>
  <si>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</si>
  <si>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</si>
  <si>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</si>
  <si>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</si>
  <si>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</si>
  <si>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</si>
  <si>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</si>
  <si>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</si>
  <si>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</si>
  <si>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</si>
  <si>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</si>
  <si>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</si>
  <si>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</si>
  <si>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</si>
  <si>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</si>
  <si>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</si>
  <si>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</si>
  <si>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</si>
  <si>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</si>
  <si>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</si>
  <si>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</si>
  <si>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</si>
  <si>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</si>
  <si>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</si>
  <si>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</si>
  <si>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</si>
  <si>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</si>
  <si>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</si>
  <si>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</si>
  <si>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</si>
  <si>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</si>
  <si>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</si>
  <si>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</si>
  <si>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</si>
  <si>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</si>
  <si>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</si>
  <si>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</si>
  <si>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</si>
  <si>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</si>
  <si>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</si>
  <si>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</si>
  <si>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</si>
  <si>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</si>
  <si>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</si>
  <si>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</si>
  <si>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</si>
  <si>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</si>
  <si>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</si>
  <si>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</si>
  <si>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</si>
  <si>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</si>
  <si>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</si>
  <si>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</si>
  <si>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</si>
  <si>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</si>
  <si>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</si>
  <si>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</si>
  <si>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</si>
  <si>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</si>
  <si>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</si>
  <si>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</si>
  <si>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</si>
  <si>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</si>
  <si>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</si>
  <si>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</si>
  <si>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</si>
  <si>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</si>
  <si>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</si>
  <si>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</si>
  <si>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</si>
  <si>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</si>
  <si>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</si>
  <si>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</si>
  <si>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</si>
  <si>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</si>
  <si>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</si>
  <si>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</si>
  <si>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</si>
  <si>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</si>
  <si>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</si>
  <si>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</si>
  <si>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</si>
  <si>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</si>
  <si>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</si>
  <si>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</si>
  <si>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</si>
  <si>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</si>
  <si>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</si>
  <si>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</si>
  <si>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</si>
  <si>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</si>
  <si>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</si>
  <si>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</si>
  <si>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</si>
  <si>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</si>
  <si>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</si>
  <si>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</si>
  <si>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</si>
  <si>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</si>
  <si>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</si>
  <si>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</si>
  <si>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</si>
  <si>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</si>
  <si>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</si>
  <si>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</si>
  <si>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</si>
  <si>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</si>
  <si>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</si>
  <si>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</si>
  <si>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</si>
  <si>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</si>
  <si>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</si>
  <si>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</si>
  <si>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</si>
  <si>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</si>
  <si>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</si>
  <si>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</si>
  <si>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</si>
  <si>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</si>
  <si>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</si>
  <si>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</si>
  <si>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</si>
  <si>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</si>
  <si>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</si>
  <si>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</si>
  <si>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</si>
  <si>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</si>
  <si>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</si>
  <si>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</si>
  <si>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</si>
  <si>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</si>
  <si>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</si>
  <si>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</si>
  <si>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</si>
  <si>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</si>
  <si>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</si>
  <si>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</si>
  <si>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</si>
  <si>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</si>
  <si>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</si>
  <si>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</si>
  <si>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</si>
  <si>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</si>
  <si>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</si>
  <si>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</si>
  <si>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</si>
  <si>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</si>
  <si>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</si>
  <si>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</si>
  <si>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</si>
  <si>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</si>
  <si>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</si>
  <si>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</si>
  <si>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</si>
  <si>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</si>
  <si>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</si>
  <si>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</si>
  <si>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</si>
  <si>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</si>
  <si>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</si>
  <si>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</si>
  <si>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</si>
  <si>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</si>
  <si>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</si>
  <si>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</si>
  <si>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</si>
  <si>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</si>
  <si>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</si>
  <si>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</si>
  <si>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</si>
  <si>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</si>
  <si>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</si>
  <si>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</si>
  <si>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</si>
  <si>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</si>
  <si>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</si>
  <si>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</si>
  <si>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</si>
  <si>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</si>
  <si>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</si>
  <si>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</si>
  <si>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</si>
  <si>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</si>
  <si>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</si>
  <si>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</si>
  <si>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</si>
  <si>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</si>
  <si>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</si>
  <si>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</si>
  <si>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</si>
  <si>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</si>
  <si>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</si>
  <si>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</si>
  <si>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</si>
  <si>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</si>
  <si>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</si>
  <si>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</si>
  <si>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</si>
  <si>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</si>
  <si>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</si>
  <si>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</si>
  <si>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</si>
  <si>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</si>
  <si>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</si>
  <si>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</si>
  <si>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</si>
  <si>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</si>
  <si>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</si>
  <si>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</si>
  <si>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</si>
  <si>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</si>
  <si>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</si>
  <si>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</si>
  <si>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</si>
  <si>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</si>
  <si>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</si>
  <si>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</si>
  <si>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</si>
  <si>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</si>
  <si>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</si>
  <si>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</si>
  <si>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</si>
  <si>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</si>
  <si>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</si>
  <si>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</si>
  <si>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</si>
  <si>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</si>
  <si>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</si>
  <si>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</si>
  <si>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</si>
  <si>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</si>
  <si>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</si>
  <si>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</si>
  <si>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</si>
  <si>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</si>
  <si>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</si>
  <si>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</si>
  <si>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</si>
  <si>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</si>
  <si>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</si>
  <si>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</si>
  <si>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</si>
  <si>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</si>
  <si>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</si>
  <si>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</si>
  <si>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</si>
  <si>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</si>
  <si>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</si>
  <si>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</si>
  <si>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</si>
  <si>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</si>
  <si>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</si>
  <si>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</si>
  <si>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</si>
  <si>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</si>
  <si>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</si>
  <si>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</si>
  <si>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</si>
  <si>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</si>
  <si>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</si>
  <si>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</si>
  <si>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</si>
  <si>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</si>
  <si>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</si>
  <si>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</si>
  <si>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</si>
  <si>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</si>
  <si>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</si>
  <si>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</si>
  <si>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</si>
  <si>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</si>
  <si>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</si>
  <si>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</si>
  <si>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</si>
  <si>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</si>
  <si>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</si>
  <si>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</si>
  <si>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</si>
  <si>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</si>
  <si>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</si>
  <si>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</si>
  <si>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</si>
  <si>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</si>
  <si>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</si>
  <si>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</si>
  <si>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</si>
  <si>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</si>
  <si>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</si>
  <si>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</si>
  <si>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</si>
  <si>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</si>
  <si>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</si>
  <si>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</si>
  <si>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</si>
  <si>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</si>
  <si>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</si>
  <si>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</si>
  <si>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</si>
  <si>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</si>
  <si>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</si>
  <si>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</si>
  <si>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</si>
  <si>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</si>
  <si>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</si>
  <si>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</si>
  <si>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</si>
  <si>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</si>
  <si>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</si>
  <si>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</si>
  <si>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</si>
  <si>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</si>
  <si>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</si>
  <si>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</si>
  <si>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</si>
  <si>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</si>
  <si>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</si>
  <si>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</si>
  <si>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</si>
  <si>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</si>
  <si>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</si>
  <si>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</si>
  <si>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</si>
  <si>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</si>
  <si>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</si>
  <si>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</si>
  <si>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</si>
  <si>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</si>
  <si>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</si>
  <si>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</si>
  <si>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</si>
  <si>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</si>
  <si>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</si>
  <si>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</si>
  <si>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</si>
  <si>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</si>
  <si>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</si>
  <si>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</si>
  <si>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</si>
  <si>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</si>
  <si>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</si>
  <si>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</si>
  <si>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</si>
  <si>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</si>
  <si>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</si>
  <si>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</si>
  <si>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</si>
  <si>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</si>
  <si>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</si>
  <si>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</si>
  <si>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</si>
  <si>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</si>
  <si>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</si>
  <si>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</si>
  <si>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</si>
  <si>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</si>
  <si>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</si>
  <si>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</si>
  <si>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</si>
  <si>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</si>
  <si>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</si>
  <si>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</si>
  <si>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</si>
  <si>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</si>
  <si>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</si>
  <si>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</si>
  <si>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</si>
  <si>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</si>
  <si>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</si>
  <si>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</si>
  <si>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</si>
  <si>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</si>
  <si>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</si>
  <si>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</si>
  <si>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</si>
  <si>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</si>
  <si>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</si>
  <si>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</si>
  <si>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</si>
  <si>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</si>
  <si>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</si>
  <si>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</si>
  <si>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</si>
  <si>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</si>
  <si>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</si>
  <si>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</si>
  <si>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</si>
  <si>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</si>
  <si>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</si>
  <si>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</si>
  <si>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</si>
  <si>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</si>
  <si>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</si>
  <si>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</si>
  <si>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</si>
  <si>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</si>
  <si>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</si>
  <si>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</si>
  <si>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</si>
  <si>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</si>
  <si>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</si>
  <si>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</si>
  <si>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</si>
  <si>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</si>
  <si>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</si>
  <si>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</si>
  <si>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</si>
  <si>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</si>
  <si>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</si>
  <si>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</si>
  <si>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</si>
  <si>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</si>
  <si>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</si>
  <si>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</si>
  <si>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</si>
  <si>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</si>
  <si>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</si>
  <si>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</si>
  <si>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</si>
  <si>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</si>
  <si>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</si>
  <si>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</si>
  <si>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</si>
  <si>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</si>
  <si>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</si>
  <si>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</si>
  <si>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</si>
  <si>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</si>
  <si>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</si>
  <si>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</si>
  <si>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</si>
  <si>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</si>
  <si>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</si>
  <si>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</si>
  <si>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</si>
  <si>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</si>
  <si>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</si>
  <si>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</si>
  <si>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</si>
  <si>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</si>
  <si>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</si>
  <si>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</si>
  <si>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</si>
  <si>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</si>
  <si>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</si>
  <si>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</si>
  <si>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</si>
  <si>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</si>
  <si>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</si>
  <si>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</si>
  <si>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</si>
  <si>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</si>
  <si>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</si>
  <si>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</si>
  <si>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</si>
  <si>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</si>
  <si>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</si>
  <si>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</si>
  <si>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</si>
  <si>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</si>
  <si>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</si>
  <si>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</si>
  <si>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</si>
  <si>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</si>
  <si>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</si>
  <si>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</si>
  <si>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</si>
  <si>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</si>
  <si>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</si>
  <si>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</si>
  <si>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</si>
  <si>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</si>
  <si>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</si>
  <si>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</si>
  <si>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</si>
  <si>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</si>
  <si>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</si>
  <si>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</si>
  <si>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</si>
  <si>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</si>
  <si>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</si>
  <si>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</si>
  <si>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</si>
  <si>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</si>
  <si>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</si>
  <si>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</si>
  <si>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</si>
  <si>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</si>
  <si>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</si>
  <si>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</si>
  <si>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</si>
  <si>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</si>
  <si>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</si>
  <si>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</si>
  <si>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</si>
  <si>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</si>
  <si>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</si>
  <si>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</si>
  <si>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</si>
  <si>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</si>
  <si>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</si>
  <si>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</si>
  <si>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</si>
  <si>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</si>
  <si>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</si>
  <si>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</si>
  <si>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</si>
  <si>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</si>
  <si>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</si>
  <si>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</si>
  <si>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</si>
  <si>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</si>
  <si>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</si>
  <si>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</si>
  <si>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</si>
  <si>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</si>
  <si>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</si>
  <si>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</si>
  <si>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</si>
  <si>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</si>
  <si>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</si>
  <si>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</si>
  <si>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</si>
  <si>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</si>
  <si>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</si>
  <si>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</si>
  <si>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</si>
  <si>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</si>
  <si>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</si>
  <si>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</si>
  <si>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</si>
  <si>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</si>
  <si>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</si>
  <si>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</si>
  <si>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</si>
  <si>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</si>
  <si>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</si>
  <si>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</si>
  <si>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</si>
  <si>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</si>
  <si>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</si>
  <si>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</si>
  <si>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</si>
  <si>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</si>
  <si>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</si>
  <si>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</si>
  <si>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</si>
  <si>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</si>
  <si>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</si>
  <si>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</si>
  <si>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</si>
  <si>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</si>
  <si>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</si>
  <si>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</si>
  <si>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</si>
  <si>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</si>
  <si>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</si>
  <si>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</si>
  <si>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</si>
  <si>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</si>
  <si>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</si>
  <si>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</si>
  <si>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</si>
  <si>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</si>
  <si>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</si>
  <si>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</si>
  <si>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</si>
  <si>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</si>
  <si>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</si>
  <si>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</si>
  <si>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</si>
  <si>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</si>
  <si>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</si>
  <si>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</si>
  <si>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</si>
  <si>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</si>
  <si>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</si>
  <si>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</si>
  <si>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</si>
  <si>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</si>
  <si>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</si>
  <si>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</si>
  <si>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</si>
  <si>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</si>
  <si>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</si>
  <si>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</si>
  <si>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</si>
  <si>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</si>
  <si>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</si>
  <si>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</si>
  <si>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</si>
  <si>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</si>
  <si>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</si>
  <si>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</si>
  <si>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</si>
  <si>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</si>
  <si>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</si>
  <si>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</si>
  <si>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</si>
  <si>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</si>
  <si>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</si>
  <si>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</si>
  <si>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</si>
  <si>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</si>
  <si>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</si>
  <si>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</si>
  <si>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</si>
  <si>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</si>
  <si>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</si>
  <si>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</si>
  <si>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</si>
  <si>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</si>
  <si>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</si>
  <si>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</si>
  <si>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</si>
  <si>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</si>
  <si>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</si>
  <si>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</si>
  <si>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</si>
  <si>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</si>
  <si>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</si>
  <si>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</si>
  <si>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</si>
  <si>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</si>
  <si>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</si>
  <si>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</si>
  <si>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</si>
  <si>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</si>
  <si>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</si>
  <si>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</si>
  <si>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</si>
  <si>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</si>
  <si>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</si>
  <si>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</si>
  <si>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</si>
  <si>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</si>
  <si>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</si>
  <si>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</si>
  <si>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</si>
  <si>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</si>
  <si>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</si>
  <si>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</si>
  <si>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</si>
  <si>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</si>
  <si>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</si>
  <si>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</si>
  <si>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</si>
  <si>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</si>
  <si>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</si>
  <si>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</si>
  <si>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</si>
  <si>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</si>
  <si>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</si>
  <si>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</si>
  <si>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</si>
  <si>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</si>
  <si>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</si>
  <si>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</si>
  <si>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</si>
  <si>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</si>
  <si>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</si>
  <si>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</si>
  <si>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</si>
  <si>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</si>
  <si>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</si>
  <si>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</si>
  <si>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</si>
  <si>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</si>
  <si>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</si>
  <si>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</si>
  <si>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</si>
  <si>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</si>
  <si>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</si>
  <si>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</si>
  <si>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</si>
  <si>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</si>
  <si>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</si>
  <si>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</si>
  <si>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</si>
  <si>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</si>
  <si>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</si>
  <si>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</si>
  <si>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</si>
  <si>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</si>
  <si>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</si>
  <si>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</si>
  <si>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</si>
  <si>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</si>
  <si>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</si>
  <si>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</si>
  <si>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</si>
  <si>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</si>
  <si>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</si>
  <si>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</si>
  <si>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</si>
  <si>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</si>
  <si>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</si>
  <si>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</si>
  <si>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</si>
  <si>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</si>
  <si>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</si>
  <si>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</si>
  <si>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</si>
  <si>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</si>
  <si>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</si>
  <si>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</si>
  <si>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</si>
  <si>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</si>
  <si>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</si>
  <si>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</si>
  <si>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</si>
  <si>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</si>
  <si>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</si>
  <si>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</si>
  <si>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</si>
  <si>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</si>
  <si>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</si>
  <si>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</si>
  <si>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</si>
  <si>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</si>
  <si>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</si>
  <si>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</si>
  <si>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</si>
  <si>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</si>
  <si>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</si>
  <si>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</si>
  <si>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</si>
  <si>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</si>
  <si>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</si>
  <si>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</si>
  <si>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</si>
  <si>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</si>
  <si>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</si>
  <si>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</si>
  <si>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</si>
  <si>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</si>
  <si>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</si>
  <si>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</si>
  <si>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</si>
  <si>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</si>
  <si>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</si>
  <si>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</si>
  <si>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</si>
  <si>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</si>
  <si>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</si>
  <si>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</si>
  <si>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</si>
  <si>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</si>
  <si>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</si>
  <si>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</si>
  <si>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</si>
  <si>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</si>
  <si>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</si>
  <si>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</si>
  <si>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</si>
  <si>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</si>
  <si>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</si>
  <si>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</si>
  <si>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</si>
  <si>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</si>
  <si>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</si>
  <si>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</si>
  <si>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</si>
  <si>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</si>
  <si>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</si>
  <si>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</si>
  <si>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</si>
  <si>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</si>
  <si>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</si>
  <si>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</si>
  <si>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</si>
  <si>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</si>
  <si>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</si>
  <si>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</si>
  <si>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</si>
  <si>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</si>
  <si>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</si>
  <si>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</si>
  <si>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</si>
  <si>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</si>
  <si>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</si>
  <si>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</si>
  <si>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</si>
  <si>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</si>
  <si>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</si>
  <si>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</si>
  <si>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</si>
  <si>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</si>
  <si>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</si>
  <si>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</si>
  <si>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</si>
  <si>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</si>
  <si>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</si>
  <si>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</si>
  <si>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</si>
  <si>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</si>
  <si>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</si>
  <si>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</si>
  <si>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</si>
  <si>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</si>
  <si>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</si>
  <si>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</si>
  <si>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</si>
  <si>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</si>
  <si>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</si>
  <si>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</si>
  <si>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</si>
  <si>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</si>
  <si>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</si>
  <si>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</si>
  <si>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</si>
  <si>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</si>
  <si>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</si>
  <si>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</si>
  <si>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</si>
  <si>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</si>
  <si>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</si>
  <si>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</si>
  <si>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</si>
  <si>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</si>
  <si>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</si>
  <si>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</si>
  <si>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</si>
  <si>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</si>
  <si>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</si>
  <si>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</si>
  <si>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</si>
  <si>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</si>
  <si>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</si>
  <si>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</si>
  <si>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</si>
  <si>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</si>
  <si>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</si>
  <si>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</si>
  <si>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</si>
  <si>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</si>
  <si>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</si>
  <si>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</si>
  <si>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</si>
  <si>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</si>
  <si>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</si>
  <si>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</si>
  <si>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</si>
  <si>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</si>
  <si>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</si>
  <si>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</si>
  <si>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</si>
  <si>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</si>
  <si>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</si>
  <si>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</si>
  <si>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</si>
  <si>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</si>
  <si>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</si>
  <si>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</si>
  <si>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</si>
  <si>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</si>
  <si>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</si>
  <si>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</si>
  <si>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</si>
  <si>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</si>
  <si>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</si>
  <si>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</si>
  <si>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</si>
  <si>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</si>
  <si>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</si>
  <si>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</si>
  <si>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</si>
  <si>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</si>
  <si>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</si>
  <si>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</si>
  <si>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</si>
  <si>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</si>
  <si>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</si>
  <si>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</si>
  <si>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</si>
  <si>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</si>
  <si>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</si>
  <si>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</si>
  <si>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</si>
  <si>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</si>
  <si>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</si>
  <si>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</si>
  <si>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</si>
  <si>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</si>
  <si>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</si>
  <si>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</si>
  <si>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</si>
  <si>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</si>
  <si>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</si>
  <si>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</si>
  <si>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</si>
  <si>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</si>
  <si>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</si>
  <si>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</si>
  <si>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</si>
  <si>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</si>
  <si>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</si>
  <si>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</si>
  <si>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</si>
  <si>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</si>
  <si>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</si>
  <si>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</si>
  <si>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</si>
  <si>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</si>
  <si>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</si>
  <si>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</si>
  <si>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</si>
  <si>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</si>
  <si>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</si>
  <si>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</si>
  <si>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</si>
  <si>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</si>
  <si>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</si>
  <si>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</si>
  <si>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</si>
  <si>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</si>
  <si>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</si>
  <si>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</si>
  <si>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</si>
  <si>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</si>
  <si>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</si>
  <si>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</si>
  <si>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</si>
  <si>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</si>
  <si>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</si>
  <si>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</si>
  <si>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</si>
  <si>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</si>
  <si>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</si>
  <si>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</si>
  <si>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</si>
  <si>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</si>
  <si>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</si>
  <si>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</si>
  <si>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</si>
  <si>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</si>
  <si>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</si>
  <si>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</si>
  <si>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</si>
  <si>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</si>
  <si>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</si>
  <si>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</si>
  <si>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</si>
  <si>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</si>
  <si>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</si>
  <si>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</si>
  <si>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</si>
  <si>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</si>
  <si>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</si>
  <si>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</si>
  <si>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</si>
  <si>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</si>
  <si>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</si>
  <si>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</si>
  <si>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</si>
  <si>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</si>
  <si>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</si>
  <si>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</si>
  <si>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</si>
  <si>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</si>
  <si>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</si>
  <si>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</si>
  <si>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</si>
  <si>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</si>
  <si>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</si>
  <si>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</si>
  <si>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</si>
  <si>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</si>
  <si>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</si>
  <si>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</si>
  <si>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</si>
  <si>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</si>
  <si>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</si>
  <si>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</si>
  <si>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</si>
  <si>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</si>
  <si>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</si>
  <si>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</si>
  <si>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</si>
  <si>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</si>
  <si>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</si>
  <si>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</si>
  <si>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</si>
  <si>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</si>
  <si>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</si>
  <si>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</si>
  <si>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</si>
  <si>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</si>
  <si>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</si>
  <si>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</si>
  <si>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</si>
  <si>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</si>
  <si>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</si>
  <si>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</si>
  <si>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</si>
  <si>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</si>
  <si>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</si>
  <si>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</si>
  <si>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</si>
  <si>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</si>
  <si>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</si>
  <si>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</si>
  <si>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</si>
  <si>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</si>
  <si>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</si>
  <si>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</si>
  <si>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</si>
  <si>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</si>
  <si>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</si>
  <si>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</si>
  <si>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</si>
  <si>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</si>
  <si>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</si>
  <si>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</si>
  <si>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</si>
  <si>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</si>
  <si>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</si>
  <si>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</si>
  <si>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</si>
  <si>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</si>
  <si>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</si>
  <si>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</si>
  <si>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</si>
  <si>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</si>
  <si>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</si>
  <si>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</si>
  <si>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</si>
  <si>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</si>
  <si>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</si>
  <si>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</si>
  <si>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</si>
  <si>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</si>
  <si>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</si>
  <si>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</si>
  <si>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</si>
  <si>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</si>
  <si>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</si>
  <si>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</si>
  <si>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</si>
  <si>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</si>
  <si>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</si>
  <si>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</si>
  <si>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</si>
  <si>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</si>
  <si>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</si>
  <si>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</si>
  <si>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</si>
  <si>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</si>
  <si>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</si>
  <si>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</si>
  <si>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</si>
  <si>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</si>
  <si>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</si>
  <si>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</si>
  <si>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</si>
  <si>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</si>
  <si>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</si>
  <si>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</si>
  <si>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</si>
  <si>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</si>
  <si>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</si>
  <si>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</si>
  <si>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</si>
  <si>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</si>
  <si>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</si>
  <si>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</si>
  <si>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</si>
  <si>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</si>
  <si>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</si>
  <si>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</si>
  <si>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</si>
  <si>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</si>
  <si>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</si>
  <si>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</si>
  <si>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</si>
  <si>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</si>
  <si>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</si>
  <si>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</si>
  <si>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</si>
  <si>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</si>
  <si>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</si>
  <si>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</si>
  <si>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</si>
  <si>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</si>
  <si>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</si>
  <si>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</si>
  <si>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</si>
  <si>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</si>
  <si>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</si>
  <si>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</si>
  <si>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</si>
  <si>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</si>
  <si>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</si>
  <si>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</si>
  <si>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</si>
  <si>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</si>
  <si>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</si>
  <si>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</si>
  <si>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</si>
  <si>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</si>
  <si>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</si>
  <si>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</si>
  <si>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</si>
  <si>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</si>
  <si>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</si>
  <si>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</si>
  <si>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</si>
  <si>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</si>
  <si>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</si>
  <si>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</si>
  <si>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</si>
  <si>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</si>
  <si>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</si>
  <si>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</si>
  <si>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</si>
  <si>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</si>
  <si>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</si>
  <si>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</si>
  <si>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</si>
  <si>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</si>
  <si>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</si>
  <si>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</si>
  <si>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</si>
  <si>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</si>
  <si>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</si>
  <si>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</si>
  <si>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</si>
  <si>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</si>
  <si>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</si>
  <si>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</si>
  <si>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</si>
  <si>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</si>
  <si>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</si>
  <si>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</si>
  <si>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</si>
  <si>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</si>
  <si>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</si>
  <si>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</si>
  <si>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</si>
  <si>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</si>
  <si>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</si>
  <si>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</si>
  <si>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</si>
  <si>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</si>
  <si>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</si>
  <si>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</si>
  <si>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</si>
  <si>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</si>
  <si>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</si>
  <si>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</si>
  <si>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</si>
  <si>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</si>
  <si>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</si>
  <si>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</si>
  <si>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</si>
  <si>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</si>
  <si>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</si>
  <si>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</si>
  <si>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</si>
  <si>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</si>
  <si>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</si>
  <si>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</si>
  <si>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</si>
  <si>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</si>
  <si>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</si>
  <si>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</si>
  <si>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</si>
  <si>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</si>
  <si>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</si>
  <si>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</si>
  <si>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</si>
  <si>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</si>
  <si>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</si>
  <si>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</si>
  <si>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</si>
  <si>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</si>
  <si>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</si>
  <si>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</si>
  <si>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</si>
  <si>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</si>
  <si>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</si>
  <si>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</si>
  <si>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</si>
  <si>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</si>
  <si>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</si>
  <si>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</si>
  <si>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</si>
  <si>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</si>
  <si>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</si>
  <si>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</si>
  <si>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</si>
  <si>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</si>
  <si>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</si>
  <si>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</si>
  <si>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</si>
  <si>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</si>
  <si>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</si>
  <si>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</si>
  <si>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</si>
  <si>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</si>
  <si>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</si>
  <si>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</si>
  <si>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</si>
  <si>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</si>
  <si>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</si>
  <si>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</si>
  <si>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</si>
  <si>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</si>
  <si>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</si>
  <si>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</si>
  <si>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</si>
  <si>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</si>
  <si>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</si>
  <si>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</si>
  <si>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</si>
  <si>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</si>
  <si>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</si>
  <si>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</si>
  <si>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</si>
  <si>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</si>
  <si>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</si>
  <si>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</si>
  <si>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</si>
  <si>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</si>
  <si>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</si>
  <si>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</si>
  <si>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</si>
  <si>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</si>
  <si>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</si>
  <si>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</si>
  <si>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</si>
  <si>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</si>
  <si>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</si>
  <si>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</si>
  <si>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</si>
  <si>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</si>
  <si>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</si>
  <si>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</si>
  <si>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</si>
  <si>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</si>
  <si>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</si>
  <si>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</si>
  <si>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</si>
  <si>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</si>
  <si>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</si>
  <si>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</si>
  <si>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</si>
  <si>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</si>
  <si>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</si>
  <si>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</si>
  <si>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</si>
  <si>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</si>
  <si>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</si>
  <si>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</si>
  <si>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</si>
  <si>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</si>
  <si>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</si>
  <si>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</si>
  <si>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</si>
  <si>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</si>
  <si>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</si>
  <si>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</si>
  <si>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</si>
  <si>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</si>
  <si>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</si>
  <si>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</si>
  <si>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</si>
  <si>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</si>
  <si>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</si>
  <si>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</si>
  <si>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</si>
  <si>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</si>
  <si>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</si>
  <si>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</si>
  <si>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</si>
  <si>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</si>
  <si>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</si>
  <si>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</si>
  <si>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</si>
  <si>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</si>
  <si>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</si>
  <si>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</si>
  <si>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</si>
  <si>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</si>
  <si>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</si>
  <si>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</si>
  <si>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</si>
  <si>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</si>
  <si>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</si>
  <si>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</si>
  <si>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</si>
  <si>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</si>
  <si>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</si>
  <si>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</si>
  <si>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</si>
  <si>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</si>
  <si>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</si>
  <si>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</si>
  <si>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</si>
  <si>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</si>
  <si>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</si>
  <si>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</si>
  <si>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</si>
  <si>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</si>
  <si>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</si>
  <si>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</si>
  <si>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</si>
  <si>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</si>
  <si>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</si>
  <si>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</si>
  <si>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</si>
  <si>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</si>
  <si>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</si>
  <si>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</si>
  <si>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</si>
  <si>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</si>
  <si>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</si>
  <si>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</si>
  <si>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</si>
  <si>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</si>
  <si>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</si>
  <si>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</si>
  <si>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</si>
  <si>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</si>
  <si>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</si>
  <si>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</si>
  <si>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</si>
  <si>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</si>
  <si>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</si>
  <si>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</si>
  <si>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</si>
  <si>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</si>
  <si>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</si>
  <si>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</si>
  <si>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</si>
  <si>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</si>
  <si>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</si>
  <si>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</si>
  <si>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</si>
  <si>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</si>
  <si>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</si>
  <si>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</si>
  <si>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</si>
  <si>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</si>
  <si>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</si>
  <si>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</si>
  <si>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</si>
  <si>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</si>
  <si>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</si>
  <si>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</si>
  <si>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</si>
  <si>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</si>
  <si>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</si>
  <si>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</si>
  <si>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</si>
  <si>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</si>
  <si>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</si>
  <si>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</si>
  <si>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</si>
  <si>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</si>
  <si>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</si>
  <si>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</si>
  <si>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</si>
  <si>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</si>
  <si>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</si>
  <si>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</si>
  <si>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</si>
  <si>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</si>
  <si>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</si>
  <si>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</si>
  <si>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</si>
  <si>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</si>
  <si>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</si>
  <si>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</si>
  <si>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</si>
  <si>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</si>
  <si>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</si>
  <si>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</si>
  <si>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</si>
  <si>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</si>
  <si>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</si>
  <si>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</si>
  <si>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</si>
  <si>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</si>
  <si>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</si>
  <si>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</si>
  <si>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</si>
  <si>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</si>
  <si>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</si>
  <si>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</si>
  <si>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</si>
  <si>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</si>
  <si>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</si>
  <si>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</si>
  <si>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</si>
  <si>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</si>
  <si>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</si>
  <si>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</si>
  <si>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</si>
  <si>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</si>
  <si>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</si>
  <si>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</si>
  <si>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</si>
  <si>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</si>
  <si>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</si>
  <si>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</si>
  <si>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</si>
  <si>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</si>
  <si>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</si>
  <si>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</si>
  <si>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</si>
  <si>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</si>
  <si>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</si>
  <si>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</si>
  <si>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</si>
  <si>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</si>
  <si>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</si>
  <si>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</si>
  <si>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</si>
  <si>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</si>
  <si>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</si>
  <si>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</si>
  <si>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</si>
  <si>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</si>
  <si>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</si>
  <si>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</si>
  <si>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</si>
  <si>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</si>
  <si>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</si>
  <si>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</si>
  <si>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</si>
  <si>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</si>
  <si>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</si>
  <si>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</si>
  <si>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</si>
  <si>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</si>
  <si>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</si>
  <si>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</si>
  <si>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</si>
  <si>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</si>
  <si>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</si>
  <si>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</si>
  <si>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</si>
  <si>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</si>
  <si>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</si>
  <si>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</si>
  <si>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</si>
  <si>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</si>
  <si>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</si>
  <si>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</si>
  <si>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</si>
  <si>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</si>
  <si>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</si>
  <si>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</si>
  <si>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</si>
  <si>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</si>
  <si>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</si>
  <si>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</si>
  <si>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</si>
  <si>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</si>
  <si>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</si>
  <si>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</si>
  <si>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</si>
  <si>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</si>
  <si>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</si>
  <si>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</si>
  <si>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</si>
  <si>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</si>
  <si>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</si>
  <si>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</si>
  <si>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</si>
  <si>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</si>
  <si>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</si>
  <si>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</si>
  <si>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</si>
  <si>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</si>
  <si>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</si>
  <si>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</si>
  <si>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</si>
  <si>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</si>
  <si>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</si>
  <si>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</si>
  <si>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</si>
  <si>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</si>
  <si>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</si>
  <si>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</si>
  <si>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</si>
  <si>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</si>
  <si>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</si>
  <si>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</si>
  <si>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</si>
  <si>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</si>
  <si>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</si>
  <si>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</si>
  <si>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</si>
  <si>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</si>
  <si>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</si>
  <si>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</si>
  <si>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</si>
  <si>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</si>
  <si>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</si>
  <si>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</si>
  <si>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</si>
  <si>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</si>
  <si>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</si>
  <si>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</si>
  <si>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</si>
  <si>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</si>
  <si>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</si>
  <si>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</si>
  <si>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</si>
  <si>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</si>
  <si>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</si>
  <si>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</si>
  <si>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</si>
  <si>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</si>
  <si>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</si>
  <si>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</si>
  <si>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</si>
  <si>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</si>
  <si>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</si>
  <si>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</si>
  <si>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</si>
  <si>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</si>
  <si>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</si>
  <si>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</si>
  <si>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</si>
  <si>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</si>
  <si>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</si>
  <si>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</si>
  <si>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</si>
  <si>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</si>
  <si>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</si>
  <si>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</si>
  <si>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</si>
  <si>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</si>
  <si>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</si>
  <si>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</si>
  <si>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</si>
  <si>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</si>
  <si>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</si>
  <si>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</si>
  <si>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</si>
  <si>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</si>
  <si>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</si>
  <si>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</si>
  <si>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</si>
  <si>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</si>
  <si>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</si>
  <si>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</si>
  <si>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</si>
  <si>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</si>
  <si>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</si>
  <si>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</si>
  <si>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</si>
  <si>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</si>
  <si>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</si>
  <si>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</si>
  <si>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</si>
  <si>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</si>
  <si>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</si>
  <si>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</si>
  <si>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</si>
  <si>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</si>
  <si>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</si>
  <si>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</si>
  <si>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</si>
  <si>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</si>
  <si>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</si>
  <si>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</si>
  <si>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</si>
  <si>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</si>
  <si>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</si>
  <si>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</si>
  <si>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</si>
  <si>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</si>
  <si>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</si>
  <si>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</si>
  <si>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</si>
  <si>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</si>
  <si>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</si>
  <si>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</si>
  <si>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</si>
  <si>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</si>
  <si>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</si>
  <si>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</si>
  <si>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</si>
  <si>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</si>
  <si>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</si>
  <si>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</si>
  <si>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</si>
  <si>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</si>
  <si>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</si>
  <si>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</si>
  <si>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</si>
  <si>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</si>
  <si>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</si>
  <si>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</si>
  <si>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</si>
  <si>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</si>
  <si>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</si>
  <si>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</si>
  <si>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</si>
  <si>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</si>
  <si>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</si>
  <si>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</si>
  <si>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</si>
  <si>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</si>
  <si>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</si>
  <si>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</si>
  <si>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</si>
  <si>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</si>
  <si>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</si>
  <si>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</si>
  <si>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</si>
  <si>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</si>
  <si>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</si>
  <si>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</si>
  <si>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</si>
  <si>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</si>
  <si>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</si>
  <si>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</si>
  <si>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</si>
  <si>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</si>
  <si>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</si>
  <si>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</si>
  <si>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</si>
  <si>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</si>
  <si>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</si>
  <si>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</si>
  <si>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</si>
  <si>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</si>
  <si>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</si>
  <si>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</si>
  <si>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</si>
  <si>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</si>
  <si>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</si>
  <si>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</si>
  <si>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</si>
  <si>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</si>
  <si>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</si>
  <si>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</si>
  <si>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</si>
  <si>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</si>
  <si>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</si>
  <si>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</si>
  <si>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</si>
  <si>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</si>
  <si>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</si>
  <si>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</si>
  <si>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</si>
  <si>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</si>
  <si>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</si>
  <si>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</si>
  <si>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</si>
  <si>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</si>
  <si>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</si>
  <si>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</si>
  <si>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</si>
  <si>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</si>
  <si>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</si>
  <si>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</si>
  <si>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</si>
  <si>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</si>
  <si>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</si>
  <si>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</si>
  <si>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</si>
  <si>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</si>
  <si>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</si>
  <si>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</si>
  <si>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</si>
  <si>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</si>
  <si>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</si>
  <si>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</si>
  <si>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</si>
  <si>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</si>
  <si>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</si>
  <si>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</si>
  <si>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</si>
  <si>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</si>
  <si>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</si>
  <si>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</si>
  <si>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</si>
  <si>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</si>
  <si>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</si>
  <si>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</si>
  <si>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</si>
  <si>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</si>
  <si>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</si>
  <si>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</si>
  <si>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</si>
  <si>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</si>
  <si>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</si>
  <si>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</si>
  <si>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</si>
  <si>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</si>
  <si>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</si>
  <si>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</si>
  <si>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</si>
  <si>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</si>
  <si>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</si>
  <si>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</si>
  <si>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</si>
  <si>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</si>
  <si>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</si>
  <si>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</si>
  <si>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</si>
  <si>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</si>
  <si>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</si>
  <si>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</si>
  <si>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</si>
  <si>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</si>
  <si>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</si>
  <si>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</si>
  <si>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</si>
  <si>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</si>
  <si>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</si>
  <si>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</si>
  <si>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</si>
  <si>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</si>
  <si>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</si>
  <si>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</si>
  <si>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</si>
  <si>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</si>
  <si>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</si>
  <si>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</si>
  <si>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</si>
  <si>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</si>
  <si>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</si>
  <si>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</si>
  <si>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</si>
  <si>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</si>
  <si>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</si>
  <si>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</si>
  <si>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</si>
  <si>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</si>
  <si>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</si>
  <si>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</si>
  <si>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</si>
  <si>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</si>
  <si>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</si>
  <si>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</si>
  <si>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</si>
  <si>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</si>
  <si>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</si>
  <si>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</si>
  <si>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</si>
  <si>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</si>
  <si>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</si>
  <si>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</si>
  <si>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</si>
  <si>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</si>
  <si>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</si>
  <si>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</si>
  <si>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</si>
  <si>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</si>
  <si>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</si>
  <si>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</si>
  <si>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</si>
  <si>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</si>
  <si>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</si>
  <si>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</si>
  <si>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</si>
  <si>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</si>
  <si>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</si>
  <si>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</si>
  <si>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</si>
  <si>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</si>
  <si>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</si>
  <si>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</si>
  <si>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</si>
  <si>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</si>
  <si>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</si>
  <si>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</si>
  <si>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</si>
  <si>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</si>
  <si>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</si>
  <si>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</si>
  <si>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</si>
  <si>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</si>
  <si>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</si>
  <si>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</si>
  <si>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</si>
  <si>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</si>
  <si>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</si>
  <si>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</si>
  <si>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</si>
  <si>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</si>
  <si>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</si>
  <si>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</si>
  <si>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</si>
  <si>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</si>
  <si>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</si>
  <si>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</si>
  <si>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</si>
  <si>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</si>
  <si>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</si>
  <si>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</si>
  <si>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</si>
  <si>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</si>
  <si>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</si>
  <si>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</si>
  <si>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</si>
  <si>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</si>
  <si>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</si>
  <si>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</si>
  <si>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</si>
  <si>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</si>
  <si>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</si>
  <si>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</si>
  <si>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</si>
  <si>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</si>
  <si>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</si>
  <si>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</si>
  <si>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</si>
  <si>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</si>
  <si>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</si>
  <si>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</si>
  <si>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</si>
  <si>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</si>
  <si>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</si>
  <si>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</si>
  <si>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</si>
  <si>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</si>
  <si>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</si>
  <si>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</si>
  <si>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</si>
  <si>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</si>
  <si>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</si>
  <si>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</si>
  <si>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</si>
  <si>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</si>
  <si>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</si>
  <si>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</si>
  <si>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</si>
  <si>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</si>
  <si>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</si>
  <si>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</si>
  <si>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</si>
  <si>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</si>
  <si>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</si>
  <si>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</si>
  <si>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</si>
  <si>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</si>
  <si>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</si>
  <si>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</si>
  <si>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</si>
  <si>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</si>
  <si>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</si>
  <si>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</si>
  <si>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</si>
  <si>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</si>
  <si>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</si>
  <si>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</si>
  <si>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</si>
  <si>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</si>
  <si>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</si>
  <si>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</si>
  <si>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</si>
  <si>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</si>
  <si>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</si>
  <si>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</si>
  <si>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</si>
  <si>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</si>
  <si>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</si>
  <si>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</si>
  <si>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</si>
  <si>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</si>
  <si>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</si>
  <si>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</si>
  <si>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</si>
  <si>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</si>
  <si>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</si>
  <si>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</si>
  <si>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</si>
  <si>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</si>
  <si>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</si>
  <si>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</si>
  <si>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</si>
  <si>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</si>
  <si>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</si>
  <si>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</si>
  <si>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</si>
  <si>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</si>
  <si>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</si>
  <si>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</si>
  <si>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</si>
  <si>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</si>
  <si>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</si>
  <si>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</si>
  <si>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</si>
  <si>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</si>
  <si>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</si>
  <si>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</si>
  <si>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</si>
  <si>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</si>
  <si>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</si>
  <si>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</si>
  <si>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</si>
  <si>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</si>
  <si>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</si>
  <si>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</si>
  <si>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</si>
  <si>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</si>
  <si>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</si>
  <si>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</si>
  <si>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</si>
  <si>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</si>
  <si>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</si>
  <si>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</si>
  <si>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</si>
  <si>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</si>
  <si>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</si>
  <si>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</si>
  <si>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</si>
  <si>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</si>
  <si>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</si>
  <si>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</si>
  <si>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</si>
  <si>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</si>
  <si>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</si>
  <si>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</si>
  <si>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</si>
  <si>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</si>
  <si>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</si>
  <si>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</si>
  <si>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</si>
  <si>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</si>
  <si>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</si>
  <si>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</si>
  <si>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</si>
  <si>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</si>
  <si>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</si>
  <si>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</si>
  <si>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</si>
  <si>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</si>
  <si>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</si>
  <si>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</si>
  <si>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</si>
  <si>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</si>
  <si>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</si>
  <si>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</si>
  <si>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</si>
  <si>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</si>
  <si>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</si>
  <si>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</si>
  <si>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</si>
  <si>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</si>
  <si>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</si>
  <si>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</si>
  <si>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</si>
  <si>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</si>
  <si>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</si>
  <si>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</si>
  <si>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</si>
  <si>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</si>
  <si>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</si>
  <si>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</si>
  <si>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</si>
  <si>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</si>
  <si>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</si>
  <si>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</si>
  <si>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</si>
  <si>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</si>
  <si>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</si>
  <si>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</si>
  <si>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</si>
  <si>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</si>
  <si>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</si>
  <si>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</si>
  <si>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</si>
  <si>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</si>
  <si>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</si>
  <si>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</si>
  <si>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</si>
  <si>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</si>
  <si>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</si>
  <si>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</si>
  <si>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</si>
  <si>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</si>
  <si>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</si>
  <si>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</si>
  <si>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</si>
  <si>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</si>
  <si>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</si>
  <si>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</si>
  <si>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</si>
  <si>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</si>
  <si>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</si>
  <si>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</si>
  <si>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</si>
  <si>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</si>
  <si>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</si>
  <si>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</si>
  <si>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</si>
  <si>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</si>
  <si>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</si>
  <si>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</si>
  <si>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</si>
  <si>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</si>
  <si>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</si>
  <si>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</si>
  <si>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</si>
  <si>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</si>
  <si>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</si>
  <si>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</si>
  <si>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</si>
  <si>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</si>
  <si>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</si>
  <si>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</si>
  <si>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</si>
  <si>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</si>
  <si>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</si>
  <si>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</si>
  <si>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</si>
  <si>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</si>
  <si>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</si>
  <si>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</si>
  <si>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</si>
  <si>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</si>
  <si>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</si>
  <si>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</si>
  <si>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</si>
  <si>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</si>
  <si>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</si>
  <si>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</si>
  <si>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</si>
  <si>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</si>
  <si>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</si>
  <si>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</si>
  <si>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</si>
  <si>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</si>
  <si>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</si>
  <si>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</si>
  <si>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</si>
  <si>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</si>
  <si>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</si>
  <si>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</si>
  <si>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</si>
  <si>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</si>
  <si>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</si>
  <si>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</si>
  <si>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</si>
  <si>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</si>
  <si>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</si>
  <si>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</si>
  <si>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</si>
  <si>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</si>
  <si>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</si>
  <si>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</si>
  <si>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</si>
  <si>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</si>
  <si>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</si>
  <si>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</si>
  <si>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</si>
  <si>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</si>
  <si>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</si>
  <si>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</si>
  <si>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</si>
  <si>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</si>
  <si>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</si>
  <si>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</si>
  <si>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</si>
  <si>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</si>
  <si>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</si>
  <si>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</si>
  <si>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</si>
  <si>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</si>
  <si>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</si>
  <si>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</si>
  <si>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</si>
  <si>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</si>
  <si>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</si>
  <si>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</si>
  <si>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</si>
  <si>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</si>
  <si>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</si>
  <si>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</si>
  <si>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</si>
  <si>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</si>
  <si>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</si>
  <si>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</si>
  <si>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</si>
  <si>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</si>
  <si>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</si>
  <si>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</si>
  <si>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</si>
  <si>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</si>
  <si>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</si>
  <si>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</si>
  <si>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</si>
  <si>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</si>
  <si>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</si>
  <si>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</si>
  <si>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</si>
  <si>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</si>
  <si>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</si>
  <si>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</si>
  <si>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</si>
  <si>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</si>
  <si>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</si>
  <si>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</si>
  <si>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</si>
  <si>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</si>
  <si>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</si>
  <si>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</si>
  <si>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</si>
  <si>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</si>
  <si>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</si>
  <si>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</si>
  <si>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</si>
  <si>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</si>
  <si>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</si>
  <si>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</si>
  <si>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</si>
  <si>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</si>
  <si>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</si>
  <si>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</si>
  <si>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</si>
  <si>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</si>
  <si>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</si>
  <si>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</si>
  <si>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</si>
  <si>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</si>
  <si>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</si>
  <si>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</si>
  <si>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</si>
  <si>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</si>
  <si>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</si>
  <si>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</si>
  <si>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</si>
  <si>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</si>
  <si>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</si>
  <si>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</si>
  <si>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</si>
  <si>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</si>
  <si>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</si>
  <si>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</si>
  <si>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</si>
  <si>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</si>
  <si>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</si>
  <si>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</si>
  <si>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</si>
  <si>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</si>
  <si>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</si>
  <si>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</si>
  <si>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</si>
  <si>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</si>
  <si>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</si>
  <si>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</si>
  <si>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</si>
  <si>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</si>
  <si>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</si>
  <si>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</si>
  <si>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</si>
  <si>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</si>
  <si>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</si>
  <si>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</si>
  <si>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</si>
  <si>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</si>
  <si>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</si>
  <si>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</si>
  <si>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</si>
  <si>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</si>
  <si>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</si>
  <si>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</si>
  <si>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</si>
  <si>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</si>
  <si>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</si>
  <si>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</si>
  <si>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</si>
  <si>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</si>
  <si>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</si>
  <si>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</si>
  <si>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</si>
  <si>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</si>
  <si>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</si>
  <si>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</si>
  <si>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</si>
  <si>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</si>
  <si>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</si>
  <si>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</si>
  <si>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</si>
  <si>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</si>
  <si>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</si>
  <si>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</si>
  <si>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</si>
  <si>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</si>
  <si>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</si>
  <si>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</si>
  <si>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</si>
  <si>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</si>
  <si>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</si>
  <si>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</si>
  <si>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</si>
  <si>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</si>
  <si>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</si>
  <si>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</si>
  <si>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</si>
  <si>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</si>
  <si>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</si>
  <si>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</si>
  <si>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</si>
  <si>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</si>
  <si>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</si>
  <si>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</si>
  <si>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</si>
  <si>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</si>
  <si>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</si>
  <si>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</si>
  <si>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</si>
  <si>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</si>
  <si>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</si>
  <si>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</si>
  <si>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</si>
  <si>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</si>
  <si>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</si>
  <si>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</si>
  <si>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</si>
  <si>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</si>
  <si>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</si>
  <si>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</si>
  <si>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</si>
  <si>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</si>
  <si>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</si>
  <si>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</si>
  <si>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</si>
  <si>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</si>
  <si>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</si>
  <si>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</si>
  <si>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</si>
  <si>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</si>
  <si>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</si>
  <si>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</si>
  <si>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</si>
  <si>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</si>
  <si>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</si>
  <si>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</si>
  <si>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</si>
  <si>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</si>
  <si>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</si>
  <si>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</si>
  <si>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</si>
  <si>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</si>
  <si>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</si>
  <si>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</si>
  <si>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</si>
  <si>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</si>
  <si>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</si>
  <si>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</si>
  <si>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</si>
  <si>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</si>
  <si>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</si>
  <si>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</si>
  <si>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</si>
  <si>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</si>
  <si>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</si>
  <si>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</si>
  <si>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</si>
  <si>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</si>
  <si>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</si>
  <si>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</si>
  <si>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</si>
  <si>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</si>
  <si>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</si>
  <si>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</si>
  <si>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</si>
  <si>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</si>
  <si>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</si>
  <si>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</si>
  <si>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</si>
  <si>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</si>
  <si>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</si>
  <si>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</si>
  <si>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</si>
  <si>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</si>
  <si>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</si>
  <si>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</si>
  <si>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</si>
  <si>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</si>
  <si>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</si>
  <si>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</si>
  <si>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</si>
  <si>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</si>
  <si>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</si>
  <si>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</si>
  <si>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</si>
  <si>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</si>
  <si>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</si>
  <si>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</si>
  <si>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</si>
  <si>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</si>
  <si>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</si>
  <si>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</si>
  <si>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</si>
  <si>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</si>
  <si>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</si>
  <si>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</si>
  <si>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</si>
  <si>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</si>
  <si>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</si>
  <si>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</si>
  <si>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</si>
  <si>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</si>
  <si>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</si>
  <si>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</si>
  <si>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</si>
  <si>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</si>
  <si>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</si>
  <si>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</si>
  <si>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</si>
  <si>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</si>
  <si>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</si>
  <si>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</si>
  <si>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</si>
  <si>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</si>
  <si>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</si>
  <si>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</si>
  <si>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</si>
  <si>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</si>
  <si>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</si>
  <si>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</si>
  <si>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</si>
  <si>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</si>
  <si>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</si>
  <si>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</si>
  <si>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</si>
  <si>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</si>
  <si>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</si>
  <si>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</si>
  <si>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</si>
  <si>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</si>
  <si>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</si>
  <si>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</si>
  <si>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</si>
  <si>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</si>
  <si>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</si>
  <si>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</si>
  <si>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</si>
  <si>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</si>
  <si>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</si>
  <si>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</si>
  <si>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</si>
  <si>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</si>
  <si>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</si>
  <si>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</si>
  <si>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</si>
  <si>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</si>
  <si>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</si>
  <si>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</si>
  <si>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</si>
  <si>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</si>
  <si>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</si>
  <si>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</si>
  <si>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</si>
  <si>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</si>
  <si>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</si>
  <si>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</si>
  <si>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</si>
  <si>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</si>
  <si>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</si>
  <si>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</si>
  <si>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</si>
  <si>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</si>
  <si>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</si>
  <si>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</si>
  <si>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</si>
  <si>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</si>
  <si>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</si>
  <si>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</si>
  <si>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</si>
  <si>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</si>
  <si>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</si>
  <si>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</si>
  <si>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</si>
  <si>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</si>
  <si>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</si>
  <si>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</si>
  <si>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</si>
  <si>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</si>
  <si>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</si>
  <si>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</si>
  <si>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</si>
  <si>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</si>
  <si>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</si>
  <si>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</si>
  <si>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</si>
  <si>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</si>
  <si>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</si>
  <si>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</si>
  <si>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</si>
  <si>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</si>
  <si>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</si>
  <si>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</si>
  <si>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</si>
  <si>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</si>
  <si>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</si>
  <si>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</si>
  <si>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</si>
  <si>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</si>
  <si>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</si>
  <si>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</si>
  <si>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</si>
  <si>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</si>
  <si>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</si>
  <si>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</si>
  <si>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</si>
  <si>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</si>
  <si>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</si>
  <si>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</si>
  <si>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</si>
  <si>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</si>
  <si>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</si>
  <si>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</si>
  <si>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</si>
  <si>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</si>
  <si>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</si>
  <si>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</si>
  <si>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</si>
  <si>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</si>
  <si>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</si>
  <si>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</si>
  <si>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</si>
  <si>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</si>
  <si>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</si>
  <si>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</si>
  <si>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</si>
  <si>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</si>
  <si>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</si>
  <si>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</si>
  <si>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</si>
  <si>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</si>
  <si>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</si>
  <si>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</si>
  <si>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</si>
  <si>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</si>
  <si>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</si>
  <si>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</si>
  <si>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</si>
  <si>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</si>
  <si>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</si>
  <si>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</si>
  <si>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</si>
  <si>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</si>
  <si>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</si>
  <si>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</si>
  <si>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</si>
  <si>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</si>
  <si>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</si>
  <si>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</si>
  <si>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</si>
  <si>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</si>
  <si>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</si>
  <si>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</si>
  <si>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</si>
  <si>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</si>
  <si>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</si>
  <si>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</si>
  <si>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</si>
  <si>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</si>
  <si>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</si>
  <si>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</si>
  <si>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</si>
  <si>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</si>
  <si>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</si>
  <si>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</si>
  <si>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</si>
  <si>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</si>
  <si>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</si>
  <si>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</si>
  <si>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</si>
  <si>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</si>
  <si>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</si>
  <si>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</si>
  <si>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</si>
  <si>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</si>
  <si>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</si>
  <si>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</si>
  <si>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</si>
  <si>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</si>
  <si>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</si>
  <si>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</si>
  <si>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</si>
  <si>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</si>
  <si>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</si>
  <si>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</si>
  <si>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</si>
  <si>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</si>
  <si>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</si>
  <si>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</si>
  <si>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</si>
  <si>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</si>
  <si>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</si>
  <si>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</si>
  <si>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</si>
  <si>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</si>
  <si>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</si>
  <si>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</si>
  <si>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</si>
  <si>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</si>
  <si>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</si>
  <si>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</si>
  <si>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</si>
  <si>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</si>
  <si>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</si>
  <si>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</si>
  <si>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</si>
  <si>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</si>
  <si>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</si>
  <si>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</si>
  <si>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</si>
  <si>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</si>
  <si>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</si>
  <si>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</si>
  <si>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</si>
  <si>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</si>
  <si>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</si>
  <si>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</si>
  <si>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</si>
  <si>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</si>
  <si>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</si>
  <si>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</si>
  <si>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</si>
  <si>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</si>
  <si>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</si>
  <si>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</si>
  <si>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</si>
  <si>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</si>
  <si>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</si>
  <si>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</si>
  <si>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</si>
  <si>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</si>
  <si>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</si>
  <si>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</si>
  <si>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</si>
  <si>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</si>
  <si>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</si>
  <si>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</si>
  <si>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</si>
  <si>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</si>
  <si>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</si>
  <si>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</si>
  <si>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</si>
  <si>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</si>
  <si>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</si>
  <si>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</si>
  <si>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</si>
  <si>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</si>
  <si>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</si>
  <si>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</si>
  <si>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</si>
  <si>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</si>
  <si>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</si>
  <si>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</si>
  <si>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</si>
  <si>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</si>
  <si>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</si>
  <si>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</si>
  <si>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</si>
  <si>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</si>
  <si>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</si>
  <si>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</si>
  <si>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</si>
  <si>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</si>
  <si>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</si>
  <si>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</si>
  <si>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</si>
  <si>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</si>
  <si>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</si>
  <si>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</si>
  <si>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</si>
  <si>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</si>
  <si>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</si>
  <si>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</si>
  <si>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</si>
  <si>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</si>
  <si>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</si>
  <si>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</si>
  <si>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</si>
  <si>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</si>
  <si>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</si>
  <si>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</si>
  <si>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</si>
  <si>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</si>
  <si>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</si>
  <si>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</si>
  <si>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</si>
  <si>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</si>
  <si>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</si>
  <si>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</si>
  <si>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</si>
  <si>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</si>
  <si>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</si>
  <si>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</si>
  <si>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</si>
  <si>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</si>
  <si>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</si>
  <si>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</si>
  <si>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</si>
  <si>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</si>
  <si>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</si>
  <si>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</si>
  <si>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</si>
  <si>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</si>
  <si>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</si>
  <si>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</si>
  <si>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</si>
  <si>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</si>
  <si>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</si>
  <si>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</si>
  <si>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</si>
  <si>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</si>
  <si>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</si>
  <si>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</si>
  <si>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</si>
  <si>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</si>
  <si>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</si>
  <si>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</si>
  <si>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</si>
  <si>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</si>
  <si>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</si>
  <si>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</si>
  <si>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</si>
  <si>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</si>
  <si>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</si>
  <si>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</si>
  <si>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</si>
  <si>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</si>
  <si>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</si>
  <si>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</si>
  <si>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</si>
  <si>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</si>
  <si>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</si>
  <si>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</si>
  <si>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</si>
  <si>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</si>
  <si>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</si>
  <si>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</si>
  <si>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</si>
  <si>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</si>
  <si>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</si>
  <si>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</si>
  <si>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</si>
  <si>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</si>
  <si>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</si>
  <si>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</si>
  <si>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</si>
  <si>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</si>
  <si>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</si>
  <si>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</si>
  <si>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</si>
  <si>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</si>
  <si>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</si>
  <si>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</si>
  <si>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</si>
  <si>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</si>
  <si>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</si>
  <si>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</si>
  <si>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</si>
  <si>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</si>
  <si>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</si>
  <si>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</si>
  <si>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</si>
  <si>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</si>
  <si>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</si>
  <si>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</si>
  <si>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</si>
  <si>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</si>
  <si>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</si>
  <si>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</si>
  <si>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</si>
  <si>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</si>
  <si>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</si>
  <si>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</si>
  <si>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</si>
  <si>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</si>
  <si>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</si>
  <si>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</si>
  <si>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</si>
  <si>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</si>
  <si>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</si>
  <si>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</si>
  <si>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</si>
  <si>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</si>
  <si>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</si>
  <si>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</si>
  <si>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</si>
  <si>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</si>
  <si>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</si>
  <si>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</si>
  <si>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</si>
  <si>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</si>
  <si>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</si>
  <si>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</si>
  <si>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</si>
  <si>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</si>
  <si>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</si>
  <si>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</si>
  <si>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</si>
  <si>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</si>
  <si>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</si>
  <si>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</si>
  <si>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</si>
  <si>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</si>
  <si>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</si>
  <si>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</si>
  <si>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</si>
  <si>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</si>
  <si>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</si>
  <si>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</si>
  <si>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</si>
  <si>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</si>
  <si>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</si>
  <si>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</si>
  <si>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</si>
  <si>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</si>
  <si>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</si>
  <si>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</si>
  <si>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</si>
  <si>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</si>
  <si>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</si>
  <si>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</si>
  <si>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</si>
  <si>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</si>
  <si>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</si>
  <si>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</si>
  <si>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</si>
  <si>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</si>
  <si>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</si>
  <si>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</si>
  <si>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</si>
  <si>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</si>
  <si>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</si>
  <si>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</si>
  <si>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</si>
  <si>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</si>
  <si>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</si>
  <si>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</si>
  <si>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</si>
  <si>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</si>
  <si>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</si>
  <si>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</si>
  <si>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</si>
  <si>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</si>
  <si>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</si>
  <si>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</si>
  <si>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</si>
  <si>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</si>
  <si>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</si>
  <si>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</si>
  <si>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</si>
  <si>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</si>
  <si>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</si>
  <si>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</si>
  <si>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</si>
  <si>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</si>
  <si>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</si>
  <si>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</si>
  <si>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</si>
  <si>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</si>
  <si>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</si>
  <si>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</si>
  <si>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</si>
  <si>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</si>
  <si>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</si>
  <si>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</si>
  <si>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</si>
  <si>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</si>
  <si>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</si>
  <si>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</si>
  <si>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</si>
  <si>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</si>
  <si>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</si>
  <si>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</si>
  <si>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</si>
  <si>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</si>
  <si>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</si>
  <si>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</si>
  <si>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</si>
  <si>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</si>
  <si>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</si>
  <si>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</si>
  <si>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</si>
  <si>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</si>
  <si>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</si>
  <si>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</si>
  <si>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</si>
  <si>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</si>
  <si>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</si>
  <si>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</si>
  <si>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</si>
  <si>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</si>
  <si>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</si>
  <si>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</si>
  <si>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</si>
  <si>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</si>
  <si>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</si>
  <si>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</si>
  <si>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</si>
  <si>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</si>
  <si>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</si>
  <si>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</si>
  <si>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</si>
  <si>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</si>
  <si>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</si>
  <si>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</si>
  <si>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</si>
  <si>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</si>
  <si>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</si>
  <si>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</si>
  <si>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</si>
  <si>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</si>
  <si>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</si>
  <si>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</si>
  <si>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</si>
  <si>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</si>
  <si>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</si>
  <si>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</si>
  <si>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</si>
  <si>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</si>
  <si>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</si>
  <si>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</si>
  <si>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</si>
  <si>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</si>
  <si>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</si>
  <si>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</si>
  <si>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</si>
  <si>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</si>
  <si>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</si>
  <si>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</si>
  <si>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</si>
  <si>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</si>
  <si>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</si>
  <si>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</si>
  <si>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</si>
  <si>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</si>
  <si>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</si>
  <si>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</si>
  <si>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</si>
  <si>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</si>
  <si>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</si>
  <si>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</si>
  <si>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</si>
  <si>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</si>
  <si>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</si>
  <si>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</si>
  <si>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</si>
  <si>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</si>
  <si>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</si>
  <si>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</si>
  <si>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</si>
  <si>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</si>
  <si>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</si>
  <si>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</si>
  <si>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</si>
  <si>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</si>
  <si>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</si>
  <si>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</si>
  <si>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</si>
  <si>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</si>
  <si>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</si>
  <si>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</si>
  <si>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</si>
  <si>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</si>
  <si>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</si>
  <si>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</si>
  <si>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</si>
  <si>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</si>
  <si>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</si>
  <si>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</si>
  <si>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</si>
  <si>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</si>
  <si>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</si>
  <si>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</si>
  <si>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</si>
  <si>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</si>
  <si>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</si>
  <si>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</si>
  <si>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</si>
  <si>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</si>
  <si>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</si>
  <si>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</si>
  <si>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</si>
  <si>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</si>
  <si>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</si>
  <si>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</si>
  <si>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</si>
  <si>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</si>
  <si>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</si>
  <si>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</si>
  <si>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</si>
  <si>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</si>
  <si>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</si>
  <si>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</si>
  <si>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</si>
  <si>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</si>
  <si>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</si>
  <si>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</si>
  <si>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</si>
  <si>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</si>
  <si>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</si>
  <si>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</si>
  <si>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</si>
  <si>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</si>
  <si>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</si>
  <si>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</si>
  <si>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</si>
  <si>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</si>
  <si>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</si>
  <si>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</si>
  <si>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</si>
  <si>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</si>
  <si>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</si>
  <si>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</si>
  <si>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</si>
  <si>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</si>
  <si>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</si>
  <si>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</si>
  <si>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</si>
  <si>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</si>
  <si>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</si>
  <si>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</si>
  <si>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</si>
  <si>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</si>
  <si>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</si>
  <si>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</si>
  <si>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</si>
  <si>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</si>
  <si>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</si>
  <si>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</si>
  <si>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</si>
  <si>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</si>
  <si>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</si>
  <si>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</si>
  <si>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</si>
  <si>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</si>
  <si>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</si>
  <si>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</si>
  <si>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</si>
  <si>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</si>
  <si>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</si>
  <si>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</si>
  <si>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</si>
  <si>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</si>
  <si>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</si>
  <si>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</si>
  <si>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</si>
  <si>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</si>
  <si>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</si>
  <si>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</si>
  <si>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</si>
  <si>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</si>
  <si>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</si>
  <si>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</si>
  <si>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</si>
  <si>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</si>
  <si>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</si>
  <si>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</si>
  <si>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</si>
  <si>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</si>
  <si>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</si>
  <si>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</si>
  <si>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</si>
  <si>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</si>
  <si>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</si>
  <si>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</si>
  <si>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</si>
  <si>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</si>
  <si>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</si>
  <si>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</si>
  <si>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</si>
  <si>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</si>
  <si>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</si>
  <si>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</si>
  <si>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</si>
  <si>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</si>
  <si>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</si>
  <si>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</si>
  <si>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</si>
  <si>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</si>
  <si>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</si>
  <si>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</si>
  <si>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</si>
  <si>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</si>
  <si>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</si>
  <si>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</si>
  <si>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</si>
  <si>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</si>
  <si>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</si>
  <si>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</si>
  <si>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</si>
  <si>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</si>
  <si>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</si>
  <si>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</si>
  <si>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</si>
  <si>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</si>
  <si>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</si>
  <si>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</si>
  <si>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</si>
  <si>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</si>
  <si>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</si>
  <si>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</si>
  <si>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</si>
  <si>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</si>
  <si>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</si>
  <si>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</si>
  <si>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</si>
  <si>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</si>
  <si>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</si>
  <si>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</si>
  <si>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</si>
  <si>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</si>
  <si>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</si>
  <si>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</si>
  <si>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</si>
  <si>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</si>
  <si>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</si>
  <si>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</si>
  <si>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</si>
  <si>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</si>
  <si>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</si>
  <si>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</si>
  <si>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</si>
  <si>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</si>
  <si>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</si>
  <si>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</si>
  <si>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</si>
  <si>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</si>
  <si>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</si>
  <si>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</si>
  <si>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</si>
  <si>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</si>
  <si>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</si>
  <si>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</si>
  <si>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</si>
  <si>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</si>
  <si>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</si>
  <si>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</si>
  <si>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</si>
  <si>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</si>
  <si>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</si>
  <si>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</si>
  <si>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</si>
  <si>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</si>
  <si>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</si>
  <si>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</si>
  <si>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</si>
  <si>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</si>
  <si>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</si>
  <si>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</si>
  <si>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</si>
  <si>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</si>
  <si>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</si>
  <si>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</si>
  <si>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</si>
  <si>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</si>
  <si>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</si>
  <si>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</si>
  <si>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</si>
  <si>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</si>
  <si>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</si>
  <si>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</si>
  <si>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</si>
  <si>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</si>
  <si>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</si>
  <si>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</si>
  <si>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</si>
  <si>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</si>
  <si>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</si>
  <si>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</si>
  <si>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</si>
  <si>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</si>
  <si>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</si>
  <si>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</si>
  <si>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</si>
  <si>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</si>
  <si>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</si>
  <si>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</si>
  <si>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</si>
  <si>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</si>
  <si>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</si>
  <si>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</si>
  <si>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</si>
  <si>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</si>
  <si>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</si>
  <si>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</si>
  <si>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</si>
  <si>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</si>
  <si>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</si>
  <si>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</si>
  <si>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</si>
  <si>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</si>
  <si>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</si>
  <si>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</si>
  <si>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</si>
  <si>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</si>
  <si>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</si>
  <si>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</si>
  <si>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</si>
  <si>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</si>
  <si>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</si>
  <si>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</si>
  <si>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</si>
  <si>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</si>
  <si>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</si>
  <si>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</si>
  <si>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</si>
  <si>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</si>
  <si>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</si>
  <si>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</si>
  <si>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</si>
  <si>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</si>
  <si>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</si>
  <si>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</si>
  <si>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</si>
  <si>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</si>
  <si>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</si>
  <si>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</si>
  <si>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</si>
  <si>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</si>
  <si>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</si>
  <si>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</si>
  <si>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</si>
  <si>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</si>
  <si>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</si>
  <si>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</si>
  <si>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</si>
  <si>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</si>
  <si>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</si>
  <si>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</si>
  <si>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</si>
  <si>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</si>
  <si>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</si>
  <si>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</si>
  <si>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</si>
  <si>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</si>
  <si>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</si>
  <si>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</si>
  <si>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</si>
  <si>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</si>
  <si>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</si>
  <si>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</si>
  <si>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</si>
  <si>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</si>
  <si>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</si>
  <si>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</si>
  <si>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</si>
  <si>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</si>
  <si>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</si>
  <si>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</si>
  <si>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</si>
  <si>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</si>
  <si>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</si>
  <si>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</si>
  <si>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</si>
  <si>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</si>
  <si>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</si>
  <si>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</si>
  <si>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</si>
  <si>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</si>
  <si>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</si>
  <si>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</si>
  <si>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</si>
  <si>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</si>
  <si>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</si>
  <si>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</si>
  <si>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</si>
  <si>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</si>
  <si>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</si>
  <si>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</si>
  <si>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</si>
  <si>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</si>
  <si>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</si>
  <si>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</si>
  <si>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</si>
  <si>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</si>
  <si>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</si>
  <si>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</si>
  <si>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</si>
  <si>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</si>
  <si>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</si>
  <si>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</si>
  <si>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</si>
  <si>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</si>
  <si>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</si>
  <si>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</si>
  <si>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</si>
  <si>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</si>
  <si>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</si>
  <si>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</si>
  <si>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</si>
  <si>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</si>
  <si>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</si>
  <si>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</si>
  <si>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</si>
  <si>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</si>
  <si>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</si>
  <si>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</si>
  <si>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</si>
  <si>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</si>
  <si>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</si>
  <si>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</si>
  <si>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</si>
  <si>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</si>
  <si>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</si>
  <si>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</si>
  <si>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</si>
  <si>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</si>
  <si>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</si>
  <si>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</si>
  <si>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</si>
  <si>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</si>
  <si>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</si>
  <si>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</si>
  <si>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</si>
  <si>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</si>
  <si>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</si>
  <si>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</si>
  <si>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</si>
  <si>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</si>
  <si>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</si>
  <si>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</si>
  <si>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</si>
  <si>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</si>
  <si>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</si>
  <si>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</si>
  <si>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</si>
  <si>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</si>
  <si>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</si>
  <si>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</si>
  <si>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</si>
  <si>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</si>
  <si>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</si>
  <si>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</si>
  <si>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</si>
  <si>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</si>
  <si>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</si>
  <si>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</si>
  <si>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</si>
  <si>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</si>
  <si>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</si>
  <si>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</si>
  <si>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</si>
  <si>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</si>
  <si>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</si>
  <si>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</si>
  <si>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</si>
  <si>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</si>
  <si>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</si>
  <si>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</si>
  <si>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</si>
  <si>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</si>
  <si>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</si>
  <si>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</si>
  <si>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</si>
  <si>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</si>
  <si>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</si>
  <si>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</si>
  <si>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</si>
  <si>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</si>
  <si>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</si>
  <si>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</si>
  <si>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</si>
  <si>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</si>
  <si>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</si>
  <si>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</si>
  <si>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</si>
  <si>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</si>
  <si>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</si>
  <si>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</si>
  <si>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</si>
  <si>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</si>
  <si>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</si>
  <si>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</si>
  <si>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</si>
  <si>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</si>
  <si>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</si>
  <si>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</si>
  <si>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</si>
  <si>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</si>
  <si>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</si>
  <si>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</si>
  <si>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</si>
  <si>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</si>
  <si>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</si>
  <si>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</si>
  <si>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</si>
  <si>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</si>
  <si>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</si>
  <si>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</si>
  <si>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</si>
  <si>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</si>
  <si>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</si>
  <si>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</si>
  <si>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</si>
  <si>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</si>
  <si>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</si>
  <si>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</si>
  <si>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</si>
  <si>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</si>
  <si>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</si>
  <si>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</si>
  <si>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</si>
  <si>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</si>
  <si>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</si>
  <si>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</si>
  <si>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</si>
  <si>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</si>
  <si>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</si>
  <si>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</si>
  <si>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</si>
  <si>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</si>
  <si>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</si>
  <si>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</si>
  <si>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</si>
  <si>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</si>
  <si>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</si>
  <si>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</si>
  <si>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</si>
  <si>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</si>
  <si>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</si>
  <si>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</si>
  <si>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</si>
  <si>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</si>
  <si>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</si>
  <si>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</si>
  <si>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</si>
  <si>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</si>
  <si>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</si>
  <si>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</si>
  <si>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</si>
  <si>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</si>
  <si>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</si>
  <si>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</si>
  <si>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</si>
  <si>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</si>
  <si>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</si>
  <si>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</si>
  <si>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</si>
  <si>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</si>
  <si>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</si>
  <si>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</si>
  <si>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</si>
  <si>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</si>
  <si>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</si>
  <si>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</si>
  <si>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</si>
  <si>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</si>
  <si>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</si>
  <si>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</si>
  <si>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</si>
  <si>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</si>
  <si>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</si>
  <si>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</si>
  <si>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</si>
  <si>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</si>
  <si>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</si>
  <si>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</si>
  <si>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</si>
  <si>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</si>
  <si>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</si>
  <si>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</si>
  <si>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</si>
  <si>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</si>
  <si>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</si>
  <si>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</si>
  <si>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</si>
  <si>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</si>
  <si>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</si>
  <si>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</si>
  <si>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</si>
  <si>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</si>
  <si>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</si>
  <si>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</si>
  <si>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</si>
  <si>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</si>
  <si>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</si>
  <si>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</si>
  <si>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</si>
  <si>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</si>
  <si>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</si>
  <si>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</si>
  <si>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</si>
  <si>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</si>
  <si>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</si>
  <si>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</si>
  <si>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</si>
  <si>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</si>
  <si>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</si>
  <si>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</si>
  <si>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</si>
  <si>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</si>
  <si>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</si>
  <si>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</si>
  <si>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</si>
  <si>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</si>
  <si>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</si>
  <si>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</si>
  <si>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</si>
  <si>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</si>
  <si>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</si>
  <si>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</si>
  <si>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</si>
  <si>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</si>
  <si>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</si>
  <si>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</si>
  <si>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</si>
  <si>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</si>
  <si>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</si>
  <si>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</si>
  <si>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</si>
  <si>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</si>
  <si>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</si>
  <si>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</si>
  <si>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</si>
  <si>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</si>
  <si>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</si>
  <si>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</si>
  <si>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</si>
  <si>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</si>
  <si>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</si>
  <si>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</si>
  <si>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</si>
  <si>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</si>
  <si>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</si>
  <si>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</si>
  <si>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</si>
  <si>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</si>
  <si>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</si>
  <si>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</si>
  <si>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</si>
  <si>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</si>
  <si>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</si>
  <si>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</si>
  <si>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</si>
  <si>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</si>
  <si>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</si>
  <si>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</si>
  <si>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</si>
  <si>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</si>
  <si>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</si>
  <si>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</si>
  <si>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</si>
  <si>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</si>
  <si>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</si>
  <si>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</si>
  <si>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</si>
  <si>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</si>
  <si>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</si>
  <si>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</si>
  <si>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</si>
  <si>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</si>
  <si>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</si>
  <si>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</si>
  <si>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</si>
  <si>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</si>
  <si>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</si>
  <si>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</si>
  <si>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</si>
  <si>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</si>
  <si>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</si>
  <si>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</si>
  <si>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</si>
  <si>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</si>
  <si>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</si>
  <si>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</si>
  <si>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</si>
  <si>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</si>
  <si>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</si>
  <si>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</si>
  <si>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</si>
  <si>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</si>
  <si>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</si>
  <si>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</si>
  <si>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</si>
  <si>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</si>
  <si>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</si>
  <si>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</si>
  <si>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</si>
  <si>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</si>
  <si>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</si>
  <si>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</si>
  <si>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</si>
  <si>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</si>
  <si>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</si>
  <si>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</si>
  <si>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</si>
  <si>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</si>
  <si>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</si>
  <si>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</si>
  <si>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</si>
  <si>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</si>
  <si>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</si>
  <si>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</si>
  <si>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</si>
  <si>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</si>
  <si>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</si>
  <si>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</si>
  <si>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</si>
  <si>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</si>
  <si>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</si>
  <si>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</si>
  <si>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</si>
  <si>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</si>
  <si>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</si>
  <si>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</si>
  <si>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</si>
  <si>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</si>
  <si>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</si>
  <si>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</si>
  <si>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</si>
  <si>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</si>
  <si>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</si>
  <si>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</si>
  <si>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</si>
  <si>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</si>
  <si>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</si>
  <si>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</si>
  <si>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</si>
  <si>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</si>
  <si>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</si>
  <si>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</si>
  <si>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</si>
  <si>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</si>
  <si>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</si>
  <si>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</si>
  <si>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</si>
  <si>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</si>
  <si>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</si>
  <si>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</si>
  <si>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</si>
  <si>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</si>
  <si>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</si>
  <si>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</si>
  <si>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</si>
  <si>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</si>
  <si>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</si>
  <si>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</si>
  <si>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</si>
  <si>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</si>
  <si>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</si>
  <si>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</si>
  <si>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</si>
  <si>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</si>
  <si>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</si>
  <si>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</si>
  <si>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</si>
  <si>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</si>
  <si>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</si>
  <si>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</si>
  <si>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</si>
  <si>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</si>
  <si>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</si>
  <si>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</si>
  <si>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</si>
  <si>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</si>
  <si>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</si>
  <si>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</si>
  <si>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</si>
  <si>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</si>
  <si>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</si>
  <si>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</si>
  <si>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</si>
  <si>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</si>
  <si>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</si>
  <si>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</si>
  <si>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</si>
  <si>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</si>
  <si>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</si>
  <si>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</si>
  <si>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</si>
  <si>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</si>
  <si>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</si>
  <si>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</si>
  <si>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</si>
  <si>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</si>
  <si>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</si>
  <si>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</si>
  <si>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</si>
  <si>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</si>
  <si>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</si>
  <si>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</si>
  <si>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</si>
  <si>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</si>
  <si>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</si>
  <si>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</si>
  <si>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</si>
  <si>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</si>
  <si>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</si>
  <si>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</si>
  <si>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</si>
  <si>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</si>
  <si>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</si>
  <si>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</si>
  <si>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</si>
  <si>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</si>
  <si>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</si>
  <si>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</si>
  <si>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</si>
  <si>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</si>
  <si>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</si>
  <si>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</si>
  <si>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</si>
  <si>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</si>
  <si>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</si>
  <si>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</si>
  <si>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</si>
  <si>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</si>
  <si>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</si>
  <si>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</si>
  <si>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</si>
  <si>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</si>
  <si>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</si>
  <si>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</si>
  <si>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</si>
  <si>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</si>
  <si>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</si>
  <si>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</si>
  <si>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</si>
  <si>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</si>
  <si>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</si>
  <si>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</si>
  <si>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</si>
  <si>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</si>
  <si>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</si>
  <si>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</si>
  <si>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</si>
  <si>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</si>
  <si>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</si>
  <si>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</si>
  <si>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</si>
  <si>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</si>
  <si>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</si>
  <si>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</si>
  <si>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</si>
  <si>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</si>
  <si>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</si>
  <si>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</si>
  <si>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</si>
  <si>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</si>
  <si>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</si>
  <si>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</si>
  <si>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</si>
  <si>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</si>
  <si>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</si>
  <si>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</si>
  <si>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</si>
  <si>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</si>
  <si>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</si>
  <si>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</si>
  <si>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</si>
  <si>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</si>
  <si>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</si>
  <si>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</si>
  <si>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</si>
  <si>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</si>
  <si>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</si>
  <si>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</si>
  <si>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</si>
  <si>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</si>
  <si>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</si>
  <si>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</si>
  <si>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</si>
  <si>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</si>
  <si>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</si>
  <si>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</si>
  <si>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</si>
  <si>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</si>
  <si>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</si>
  <si>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</si>
  <si>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</si>
  <si>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</si>
  <si>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</si>
  <si>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</si>
  <si>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</si>
  <si>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</si>
  <si>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</si>
  <si>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</si>
  <si>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</si>
  <si>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</si>
  <si>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</si>
  <si>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</si>
  <si>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</si>
  <si>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</si>
  <si>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</si>
  <si>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</si>
  <si>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</si>
  <si>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</si>
  <si>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</si>
  <si>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</si>
  <si>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</si>
  <si>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</si>
  <si>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</si>
  <si>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</si>
  <si>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</si>
  <si>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</si>
  <si>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</si>
  <si>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</si>
  <si>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</si>
  <si>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</si>
  <si>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</si>
  <si>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</si>
  <si>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</si>
  <si>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</si>
  <si>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</si>
  <si>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</si>
  <si>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</si>
  <si>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</si>
  <si>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</si>
  <si>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</si>
  <si>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</si>
  <si>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</si>
  <si>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</si>
  <si>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</si>
  <si>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</si>
  <si>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</si>
  <si>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</si>
  <si>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</si>
  <si>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</si>
  <si>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</si>
  <si>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</si>
  <si>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</si>
  <si>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</si>
  <si>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</si>
  <si>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</si>
  <si>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</si>
  <si>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</si>
  <si>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</si>
  <si>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</si>
  <si>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</si>
  <si>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</si>
  <si>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</si>
  <si>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</si>
  <si>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</si>
  <si>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</si>
  <si>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</si>
  <si>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</si>
  <si>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</si>
  <si>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</si>
  <si>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</si>
  <si>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</si>
  <si>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</si>
  <si>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</si>
  <si>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</si>
  <si>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</si>
  <si>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</si>
  <si>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</si>
  <si>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</si>
  <si>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</si>
  <si>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</si>
  <si>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</si>
  <si>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</si>
  <si>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</si>
  <si>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</si>
  <si>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</si>
  <si>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</si>
  <si>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</si>
  <si>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</si>
  <si>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</si>
  <si>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</si>
  <si>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</si>
  <si>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</si>
  <si>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</si>
  <si>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</si>
  <si>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</si>
  <si>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</si>
  <si>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</si>
  <si>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</si>
  <si>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</si>
  <si>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</si>
  <si>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</si>
  <si>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</si>
  <si>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</si>
  <si>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</si>
  <si>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</si>
  <si>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</si>
  <si>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</si>
  <si>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</si>
  <si>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</si>
  <si>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</si>
  <si>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</si>
  <si>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</si>
  <si>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</si>
  <si>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</si>
  <si>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</si>
  <si>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</si>
  <si>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</si>
  <si>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</si>
  <si>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</si>
  <si>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</si>
  <si>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</si>
  <si>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</si>
  <si>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</si>
  <si>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</si>
  <si>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</si>
  <si>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</si>
  <si>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</si>
  <si>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</si>
  <si>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</si>
  <si>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</si>
  <si>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</si>
  <si>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</si>
  <si>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</si>
  <si>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</si>
  <si>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</si>
  <si>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</si>
  <si>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</si>
  <si>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</si>
  <si>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</si>
  <si>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</si>
  <si>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</si>
  <si>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</si>
  <si>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</si>
  <si>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</si>
  <si>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</si>
  <si>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</si>
  <si>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</si>
  <si>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</si>
  <si>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</si>
  <si>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</si>
  <si>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</si>
  <si>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</si>
  <si>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</si>
  <si>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</si>
  <si>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</si>
  <si>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</si>
  <si>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</si>
  <si>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</si>
  <si>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</si>
  <si>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</si>
  <si>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</si>
  <si>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</si>
  <si>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</si>
  <si>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</si>
  <si>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</si>
  <si>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</si>
  <si>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</si>
  <si>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</si>
  <si>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</si>
  <si>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</si>
  <si>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</si>
  <si>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</si>
  <si>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</si>
  <si>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</si>
  <si>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</si>
  <si>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</si>
  <si>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</si>
  <si>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</si>
  <si>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</si>
  <si>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</si>
  <si>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</si>
  <si>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</si>
  <si>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</si>
  <si>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</si>
  <si>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</si>
  <si>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</si>
  <si>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</si>
  <si>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</si>
  <si>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</si>
  <si>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</si>
  <si>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</si>
  <si>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</si>
  <si>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</si>
  <si>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</si>
  <si>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</si>
  <si>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</si>
  <si>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</si>
  <si>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</si>
  <si>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</si>
  <si>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</si>
  <si>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</si>
  <si>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</si>
  <si>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</si>
  <si>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</si>
  <si>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</si>
  <si>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</si>
  <si>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</si>
  <si>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</si>
  <si>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</si>
  <si>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</si>
  <si>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</si>
  <si>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</si>
  <si>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</si>
  <si>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</si>
  <si>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</si>
  <si>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</si>
  <si>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</si>
  <si>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</si>
  <si>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</si>
  <si>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</si>
  <si>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</si>
  <si>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</si>
  <si>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</si>
  <si>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</si>
  <si>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</si>
  <si>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</si>
  <si>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</si>
  <si>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</si>
  <si>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</si>
  <si>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</si>
  <si>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</si>
  <si>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</si>
  <si>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</si>
  <si>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</si>
  <si>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</si>
  <si>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</si>
  <si>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</si>
  <si>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</si>
  <si>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</si>
  <si>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</si>
  <si>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</si>
  <si>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</si>
  <si>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</si>
  <si>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</si>
  <si>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</si>
  <si>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</si>
  <si>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</si>
  <si>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</si>
  <si>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</si>
  <si>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</si>
  <si>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</si>
  <si>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</si>
  <si>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</si>
  <si>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</si>
  <si>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</si>
  <si>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</si>
  <si>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</si>
  <si>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</si>
  <si>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</si>
  <si>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</si>
  <si>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</si>
  <si>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</si>
  <si>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</si>
  <si>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</si>
  <si>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</si>
  <si>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</si>
  <si>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</si>
  <si>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</si>
  <si>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</si>
  <si>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</si>
  <si>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</si>
  <si>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</si>
  <si>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</si>
  <si>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</si>
  <si>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</si>
  <si>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</si>
  <si>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</si>
  <si>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</si>
  <si>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</si>
  <si>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</si>
  <si>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</si>
  <si>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</si>
  <si>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</si>
  <si>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</si>
  <si>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</si>
  <si>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</si>
  <si>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</si>
  <si>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</si>
  <si>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</si>
  <si>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</si>
  <si>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</si>
  <si>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</si>
  <si>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</si>
  <si>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</si>
  <si>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</si>
  <si>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</si>
  <si>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</si>
  <si>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</si>
  <si>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</si>
  <si>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</si>
  <si>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</si>
  <si>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</si>
  <si>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</si>
  <si>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</si>
  <si>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</si>
  <si>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</si>
  <si>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</si>
  <si>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</si>
  <si>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</si>
  <si>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</si>
  <si>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</si>
  <si>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</si>
  <si>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</si>
  <si>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</si>
  <si>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</si>
  <si>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</si>
  <si>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</si>
  <si>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</si>
  <si>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</si>
  <si>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</si>
  <si>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</si>
  <si>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</si>
  <si>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</si>
  <si>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</si>
  <si>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</si>
  <si>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</si>
  <si>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</si>
  <si>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</si>
  <si>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</si>
  <si>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</si>
  <si>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</si>
  <si>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</si>
  <si>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</si>
  <si>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</si>
  <si>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</si>
  <si>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</si>
  <si>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</si>
  <si>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</si>
  <si>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</si>
  <si>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</si>
  <si>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</si>
  <si>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</si>
  <si>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</si>
  <si>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</si>
  <si>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</si>
  <si>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</si>
  <si>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</si>
  <si>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</si>
  <si>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</si>
  <si>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</si>
  <si>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</si>
  <si>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</si>
  <si>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</si>
  <si>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</si>
  <si>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</si>
  <si>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</si>
  <si>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</si>
  <si>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</si>
  <si>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</si>
  <si>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</si>
  <si>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</si>
  <si>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</si>
  <si>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</si>
  <si>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</si>
  <si>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</si>
  <si>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</si>
  <si>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</si>
  <si>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</si>
  <si>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</si>
  <si>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</si>
  <si>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</si>
  <si>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</si>
  <si>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</si>
  <si>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</si>
  <si>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</si>
  <si>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</si>
  <si>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</si>
  <si>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</si>
  <si>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</si>
  <si>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</si>
  <si>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</si>
  <si>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</si>
  <si>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</si>
  <si>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</si>
  <si>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</si>
  <si>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</si>
  <si>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</si>
  <si>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</si>
  <si>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</si>
  <si>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</si>
  <si>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</si>
  <si>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</si>
  <si>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</si>
  <si>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</si>
  <si>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</si>
  <si>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</si>
  <si>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</si>
  <si>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</si>
  <si>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</si>
  <si>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</si>
  <si>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</si>
  <si>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</si>
  <si>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</si>
  <si>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</si>
  <si>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</si>
  <si>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</si>
  <si>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</si>
  <si>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</si>
  <si>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</si>
  <si>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</si>
  <si>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</si>
  <si>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</si>
  <si>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</si>
  <si>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</si>
  <si>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</si>
  <si>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</si>
  <si>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</si>
  <si>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</si>
  <si>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</si>
  <si>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</si>
  <si>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</si>
  <si>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</si>
  <si>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</si>
  <si>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</si>
  <si>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</si>
  <si>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</si>
  <si>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</si>
  <si>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</si>
  <si>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</si>
  <si>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</si>
  <si>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</si>
  <si>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</si>
  <si>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</si>
  <si>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</si>
  <si>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</si>
  <si>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</si>
  <si>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</si>
  <si>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</si>
  <si>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</si>
  <si>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</si>
  <si>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</si>
  <si>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</si>
  <si>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</si>
  <si>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</si>
  <si>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</si>
  <si>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</si>
  <si>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</si>
  <si>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</si>
  <si>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</si>
  <si>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</si>
  <si>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</si>
  <si>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</si>
  <si>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</si>
  <si>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</si>
  <si>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</si>
  <si>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</si>
  <si>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</si>
  <si>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</si>
  <si>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</si>
  <si>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</si>
  <si>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</si>
  <si>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</si>
  <si>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</si>
  <si>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</si>
  <si>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</si>
  <si>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</si>
  <si>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</si>
  <si>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</si>
  <si>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</si>
  <si>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</si>
  <si>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</si>
  <si>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</si>
  <si>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</si>
  <si>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</si>
  <si>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</si>
  <si>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</si>
  <si>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</si>
  <si>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</si>
  <si>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</si>
  <si>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</si>
  <si>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</si>
  <si>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</si>
  <si>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</si>
  <si>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</si>
  <si>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</si>
  <si>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</si>
  <si>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</si>
  <si>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</si>
  <si>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</si>
  <si>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</si>
  <si>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</si>
  <si>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</si>
  <si>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</si>
  <si>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</si>
  <si>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</si>
  <si>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</si>
  <si>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</si>
  <si>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</si>
  <si>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</si>
  <si>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</si>
  <si>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</si>
  <si>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</si>
  <si>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</si>
  <si>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</si>
  <si>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</si>
  <si>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</si>
  <si>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</si>
  <si>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</si>
  <si>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</si>
  <si>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</si>
  <si>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</si>
  <si>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</si>
  <si>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</si>
  <si>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</si>
  <si>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</si>
  <si>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</si>
  <si>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</si>
  <si>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</si>
  <si>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</si>
  <si>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</si>
  <si>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</si>
  <si>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</si>
  <si>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</si>
  <si>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</si>
  <si>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</si>
  <si>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</si>
  <si>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</si>
  <si>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</si>
  <si>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</si>
  <si>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</si>
  <si>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</si>
  <si>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</si>
  <si>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</si>
  <si>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</si>
  <si>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</si>
  <si>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</si>
  <si>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</si>
  <si>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</si>
  <si>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</si>
  <si>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</si>
  <si>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</si>
  <si>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</si>
  <si>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</si>
  <si>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</si>
  <si>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</si>
  <si>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</si>
  <si>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</si>
  <si>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</si>
  <si>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</si>
  <si>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</si>
  <si>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</si>
  <si>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</si>
  <si>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</si>
  <si>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</si>
  <si>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</si>
  <si>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</si>
  <si>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</si>
  <si>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</si>
  <si>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</si>
  <si>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</si>
  <si>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</si>
  <si>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</si>
  <si>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</si>
  <si>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</si>
  <si>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</si>
  <si>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</si>
  <si>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</si>
  <si>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</si>
  <si>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</si>
  <si>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</si>
  <si>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</si>
  <si>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</si>
  <si>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</si>
  <si>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</si>
  <si>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</si>
  <si>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</si>
  <si>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</si>
  <si>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</si>
  <si>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</si>
  <si>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</si>
  <si>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</si>
  <si>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</si>
  <si>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</si>
  <si>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</si>
  <si>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</si>
  <si>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</si>
  <si>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</si>
  <si>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</si>
  <si>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</si>
  <si>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</si>
  <si>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</si>
  <si>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</si>
  <si>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</si>
  <si>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</si>
  <si>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</si>
  <si>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</si>
  <si>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</si>
  <si>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</si>
  <si>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</si>
  <si>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</si>
  <si>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</si>
  <si>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</si>
  <si>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</si>
  <si>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</si>
  <si>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</si>
  <si>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</si>
  <si>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</si>
  <si>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</si>
  <si>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</si>
  <si>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</si>
  <si>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</si>
  <si>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</si>
  <si>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</si>
  <si>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</si>
  <si>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</si>
  <si>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</si>
  <si>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</si>
  <si>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</si>
  <si>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</si>
  <si>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</si>
  <si>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</si>
  <si>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</si>
  <si>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</si>
  <si>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</si>
  <si>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</si>
  <si>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</si>
  <si>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</si>
  <si>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</si>
  <si>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</si>
  <si>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</si>
  <si>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</si>
  <si>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</si>
  <si>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</si>
  <si>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</si>
  <si>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</si>
  <si>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</si>
  <si>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</si>
  <si>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</si>
  <si>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</si>
  <si>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</si>
  <si>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</si>
  <si>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</si>
  <si>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</si>
  <si>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</si>
  <si>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</si>
  <si>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</si>
  <si>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</si>
  <si>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</si>
  <si>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</si>
  <si>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</si>
  <si>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</si>
  <si>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</si>
  <si>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</si>
  <si>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</si>
  <si>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</si>
  <si>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</si>
  <si>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</si>
  <si>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</si>
  <si>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</si>
  <si>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</si>
  <si>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</si>
  <si>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</si>
  <si>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</si>
  <si>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</si>
  <si>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</si>
  <si>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</si>
  <si>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</si>
  <si>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</si>
  <si>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</si>
  <si>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</si>
  <si>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</si>
  <si>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</si>
  <si>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</si>
  <si>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</si>
  <si>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</si>
  <si>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</si>
  <si>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</si>
  <si>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</si>
  <si>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</si>
  <si>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</si>
  <si>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</si>
  <si>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</si>
  <si>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</si>
  <si>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</si>
  <si>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</si>
  <si>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</si>
  <si>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</si>
  <si>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</si>
  <si>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</si>
  <si>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</si>
  <si>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</si>
  <si>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</si>
  <si>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</si>
  <si>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</si>
  <si>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</si>
  <si>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</si>
  <si>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</si>
  <si>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</si>
  <si>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</si>
  <si>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</si>
  <si>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</si>
  <si>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</si>
  <si>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</si>
  <si>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</si>
  <si>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</si>
  <si>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</si>
  <si>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</si>
  <si>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</si>
  <si>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</si>
  <si>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</si>
  <si>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</si>
  <si>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</si>
  <si>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</si>
  <si>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</si>
  <si>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</si>
  <si>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</si>
  <si>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</si>
  <si>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</si>
  <si>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</si>
  <si>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</si>
  <si>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</si>
  <si>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</si>
  <si>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</si>
  <si>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</si>
  <si>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</si>
  <si>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</si>
  <si>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</si>
  <si>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</si>
  <si>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</si>
  <si>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</si>
  <si>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</si>
  <si>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</si>
  <si>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</si>
  <si>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</si>
  <si>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</si>
  <si>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</si>
  <si>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</si>
  <si>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</si>
  <si>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</si>
  <si>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</si>
  <si>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</si>
  <si>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</si>
  <si>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</si>
  <si>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</si>
  <si>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</si>
  <si>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</si>
  <si>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</si>
  <si>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</si>
  <si>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</si>
  <si>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</si>
  <si>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</si>
  <si>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</si>
  <si>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</si>
  <si>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</si>
  <si>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</si>
  <si>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</si>
  <si>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</si>
  <si>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</si>
  <si>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</si>
  <si>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</si>
  <si>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</si>
  <si>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</si>
  <si>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</si>
  <si>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</si>
  <si>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</si>
  <si>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</si>
  <si>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</si>
  <si>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</si>
  <si>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</si>
  <si>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</si>
  <si>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</si>
  <si>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</si>
  <si>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</si>
  <si>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</si>
  <si>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</si>
  <si>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</si>
  <si>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</si>
  <si>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</si>
  <si>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</si>
  <si>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</si>
  <si>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</si>
  <si>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</si>
  <si>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</si>
  <si>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</si>
  <si>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</si>
  <si>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</si>
  <si>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</si>
  <si>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</si>
  <si>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</si>
  <si>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</si>
  <si>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</si>
  <si>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</si>
  <si>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</si>
  <si>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</si>
  <si>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</si>
  <si>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</si>
  <si>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</si>
  <si>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</si>
  <si>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</si>
  <si>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</si>
  <si>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</si>
  <si>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</si>
  <si>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</si>
  <si>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</si>
  <si>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</si>
  <si>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</si>
  <si>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</si>
  <si>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</si>
  <si>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</si>
  <si>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</si>
  <si>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</si>
  <si>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</si>
  <si>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</si>
  <si>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</si>
  <si>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</si>
  <si>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</si>
  <si>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</si>
  <si>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</si>
  <si>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</si>
  <si>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</si>
  <si>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</si>
  <si>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</si>
  <si>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</si>
  <si>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</si>
  <si>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</si>
  <si>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</si>
  <si>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</si>
  <si>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</si>
  <si>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</si>
  <si>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</si>
  <si>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</si>
  <si>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</si>
  <si>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</si>
  <si>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</si>
  <si>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</si>
  <si>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</si>
  <si>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</si>
  <si>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</si>
  <si>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</si>
  <si>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</si>
  <si>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</si>
  <si>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</si>
  <si>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</si>
  <si>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</si>
  <si>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</si>
  <si>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</si>
  <si>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</si>
  <si>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</si>
  <si>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</si>
  <si>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</si>
  <si>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</si>
  <si>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</si>
  <si>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</si>
  <si>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</si>
  <si>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</si>
  <si>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</si>
  <si>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</si>
  <si>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</si>
  <si>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</si>
  <si>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</si>
  <si>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</si>
  <si>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</si>
  <si>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</si>
  <si>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</si>
  <si>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</si>
  <si>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</si>
  <si>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</si>
  <si>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</si>
  <si>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</si>
  <si>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</si>
  <si>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</si>
  <si>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</si>
  <si>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</si>
  <si>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</si>
  <si>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</si>
  <si>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</si>
  <si>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</si>
  <si>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</si>
  <si>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</si>
  <si>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</si>
  <si>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</si>
  <si>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</si>
  <si>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</si>
  <si>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</si>
  <si>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</si>
  <si>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</si>
  <si>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</si>
  <si>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</si>
  <si>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</si>
  <si>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</si>
  <si>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</si>
  <si>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</si>
  <si>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</si>
  <si>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</si>
  <si>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</si>
  <si>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</si>
  <si>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</si>
  <si>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</si>
  <si>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</si>
  <si>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</si>
  <si>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</si>
  <si>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</si>
  <si>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</si>
  <si>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</si>
  <si>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</si>
  <si>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</si>
  <si>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</si>
  <si>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</si>
  <si>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</si>
  <si>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</si>
  <si>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</si>
  <si>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</si>
  <si>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</si>
  <si>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</si>
  <si>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</si>
  <si>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</si>
  <si>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</si>
  <si>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</si>
  <si>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</si>
  <si>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</si>
  <si>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</si>
  <si>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</si>
  <si>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</si>
  <si>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</si>
  <si>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</si>
  <si>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</si>
  <si>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</si>
  <si>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</si>
  <si>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</si>
  <si>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</si>
  <si>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</si>
  <si>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</si>
  <si>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</si>
  <si>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</si>
  <si>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</si>
  <si>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</si>
  <si>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</si>
  <si>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</si>
  <si>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</si>
  <si>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</si>
  <si>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</si>
  <si>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</si>
  <si>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</si>
  <si>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</si>
  <si>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</si>
  <si>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</si>
  <si>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</si>
  <si>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</si>
  <si>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</si>
  <si>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</si>
  <si>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</si>
  <si>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</si>
  <si>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</si>
  <si>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</si>
  <si>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</si>
  <si>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</si>
  <si>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</si>
  <si>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</si>
  <si>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</si>
  <si>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</si>
  <si>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</si>
  <si>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</si>
  <si>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</si>
  <si>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</si>
  <si>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</si>
  <si>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</si>
  <si>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</si>
  <si>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</si>
  <si>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</si>
  <si>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</si>
  <si>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</si>
  <si>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</si>
  <si>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</si>
  <si>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</si>
  <si>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</si>
  <si>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</si>
  <si>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</si>
  <si>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</si>
  <si>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</si>
  <si>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</si>
  <si>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</si>
  <si>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</si>
  <si>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</si>
  <si>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</si>
  <si>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</si>
  <si>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</si>
  <si>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</si>
  <si>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</si>
  <si>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</si>
  <si>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</si>
  <si>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</si>
  <si>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</si>
  <si>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</si>
  <si>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</si>
  <si>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</si>
  <si>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</si>
  <si>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</si>
  <si>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</si>
  <si>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</si>
  <si>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</si>
  <si>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</si>
  <si>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</si>
  <si>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</si>
  <si>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</si>
  <si>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</si>
  <si>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</si>
  <si>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</si>
  <si>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</si>
  <si>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</si>
  <si>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</si>
  <si>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</si>
  <si>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</si>
  <si>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</si>
  <si>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</si>
  <si>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</si>
  <si>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</si>
  <si>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</si>
  <si>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</si>
  <si>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</si>
  <si>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</si>
  <si>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</si>
  <si>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</si>
  <si>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</si>
  <si>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</si>
  <si>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</si>
  <si>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</si>
  <si>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</si>
  <si>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</si>
  <si>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</si>
  <si>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</si>
  <si>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</si>
  <si>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</si>
  <si>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</si>
  <si>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</si>
  <si>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</si>
  <si>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</si>
  <si>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</si>
  <si>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</si>
  <si>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</si>
  <si>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</si>
  <si>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</si>
  <si>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</si>
  <si>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</si>
  <si>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</si>
  <si>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</si>
  <si>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</si>
  <si>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</si>
  <si>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</si>
  <si>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</si>
  <si>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</si>
  <si>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</si>
  <si>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</si>
  <si>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</si>
  <si>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</si>
  <si>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</si>
  <si>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</si>
  <si>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</si>
  <si>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</si>
  <si>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</si>
  <si>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</si>
  <si>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</si>
  <si>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</si>
  <si>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</si>
  <si>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</si>
  <si>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</si>
  <si>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</si>
  <si>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</si>
  <si>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</si>
  <si>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</si>
  <si>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</si>
  <si>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</si>
  <si>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</si>
  <si>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</si>
  <si>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</si>
  <si>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</si>
  <si>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</si>
  <si>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</si>
  <si>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</si>
  <si>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</si>
  <si>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</si>
  <si>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</si>
  <si>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</si>
  <si>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</si>
  <si>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</si>
  <si>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</si>
  <si>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</si>
  <si>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</si>
  <si>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</si>
  <si>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</si>
  <si>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</si>
  <si>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</si>
  <si>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</si>
  <si>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</si>
  <si>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</si>
  <si>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</si>
  <si>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</si>
  <si>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</si>
  <si>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</si>
  <si>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</si>
  <si>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</si>
  <si>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</si>
  <si>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</si>
  <si>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</si>
  <si>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</si>
  <si>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</si>
  <si>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</si>
  <si>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</si>
  <si>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</si>
  <si>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</si>
  <si>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</si>
  <si>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</si>
  <si>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</si>
  <si>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</si>
  <si>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</si>
  <si>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</si>
  <si>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</si>
  <si>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</si>
  <si>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</si>
  <si>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</si>
  <si>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</si>
  <si>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</si>
  <si>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</si>
  <si>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</si>
  <si>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</si>
  <si>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</si>
  <si>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</si>
  <si>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</si>
  <si>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</si>
  <si>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</si>
  <si>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</si>
  <si>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</si>
  <si>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</si>
  <si>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</si>
  <si>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</si>
  <si>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</si>
  <si>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</si>
  <si>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</si>
  <si>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</si>
  <si>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</si>
  <si>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</si>
  <si>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</si>
  <si>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</si>
  <si>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</si>
  <si>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</si>
  <si>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</si>
  <si>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</si>
  <si>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</si>
  <si>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</si>
  <si>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</si>
  <si>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</si>
  <si>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</si>
  <si>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</si>
  <si>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</si>
  <si>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</si>
  <si>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</si>
  <si>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</si>
  <si>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</si>
  <si>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</si>
  <si>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</si>
  <si>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</si>
  <si>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</si>
  <si>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</si>
  <si>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</si>
  <si>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</si>
  <si>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</si>
  <si>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</si>
  <si>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</si>
  <si>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</si>
  <si>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</si>
  <si>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</si>
  <si>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</si>
  <si>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</si>
  <si>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</si>
  <si>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</si>
  <si>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</si>
  <si>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</si>
  <si>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</si>
  <si>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</si>
  <si>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</si>
  <si>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</si>
  <si>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</si>
  <si>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</si>
  <si>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</si>
  <si>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</si>
  <si>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</si>
  <si>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</si>
  <si>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</si>
  <si>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</si>
  <si>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</si>
  <si>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</si>
  <si>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</si>
  <si>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</si>
  <si>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</si>
  <si>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</si>
  <si>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</si>
  <si>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</si>
  <si>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</si>
  <si>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</si>
  <si>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</si>
  <si>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</si>
  <si>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</si>
  <si>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</si>
  <si>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</si>
  <si>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</si>
  <si>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</si>
  <si>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</si>
  <si>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</si>
  <si>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</si>
  <si>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</si>
  <si>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</si>
  <si>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</si>
  <si>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</si>
  <si>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</si>
  <si>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</si>
  <si>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</si>
  <si>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</si>
  <si>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</si>
  <si>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</si>
  <si>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</si>
  <si>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</si>
  <si>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</si>
  <si>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</si>
  <si>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</si>
  <si>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</si>
  <si>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</si>
  <si>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</si>
  <si>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</si>
  <si>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</si>
  <si>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</si>
  <si>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</si>
  <si>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</si>
  <si>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</si>
  <si>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</si>
  <si>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</si>
  <si>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</si>
  <si>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</si>
  <si>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</si>
  <si>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</si>
  <si>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</si>
  <si>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</si>
  <si>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</si>
  <si>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</si>
  <si>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</si>
  <si>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</si>
  <si>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</si>
  <si>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</si>
  <si>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</si>
  <si>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</si>
  <si>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</si>
  <si>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</si>
  <si>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</si>
  <si>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</si>
  <si>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</si>
  <si>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</si>
  <si>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</si>
  <si>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</si>
  <si>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</si>
  <si>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</si>
  <si>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</si>
  <si>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</si>
  <si>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</si>
  <si>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</si>
  <si>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</si>
  <si>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</si>
  <si>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</si>
  <si>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</si>
  <si>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</si>
  <si>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</si>
  <si>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</si>
  <si>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</si>
  <si>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</si>
  <si>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</si>
  <si>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</si>
  <si>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</si>
  <si>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</si>
  <si>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</si>
  <si>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</si>
  <si>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</si>
  <si>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</si>
  <si>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</si>
  <si>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</si>
  <si>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</si>
  <si>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</si>
  <si>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</si>
  <si>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</si>
  <si>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</si>
  <si>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</si>
  <si>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</si>
  <si>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</si>
  <si>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</si>
  <si>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</si>
  <si>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</si>
  <si>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</si>
  <si>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</si>
  <si>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</si>
  <si>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</si>
  <si>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</si>
  <si>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</si>
  <si>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</si>
  <si>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</si>
  <si>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</si>
  <si>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</si>
  <si>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</si>
  <si>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</si>
  <si>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</si>
  <si>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</si>
  <si>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</si>
  <si>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</si>
  <si>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</si>
  <si>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</si>
  <si>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</si>
  <si>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</si>
  <si>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</si>
  <si>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</si>
  <si>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</si>
  <si>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</si>
  <si>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</si>
  <si>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</si>
  <si>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</si>
  <si>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</si>
  <si>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</si>
  <si>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</si>
  <si>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</si>
  <si>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</si>
  <si>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</si>
  <si>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</si>
  <si>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</si>
  <si>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</si>
  <si>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</si>
  <si>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</si>
  <si>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</si>
  <si>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</si>
  <si>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</si>
  <si>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</si>
  <si>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</si>
  <si>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</si>
  <si>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</si>
  <si>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</si>
  <si>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</si>
  <si>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</si>
  <si>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</si>
  <si>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</si>
  <si>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</si>
  <si>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</si>
  <si>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</si>
  <si>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</si>
  <si>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</si>
  <si>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</si>
  <si>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</si>
  <si>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</si>
  <si>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</si>
  <si>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</si>
  <si>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</si>
  <si>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</si>
  <si>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</si>
  <si>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</si>
  <si>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</si>
  <si>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</si>
  <si>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</si>
  <si>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</si>
  <si>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</si>
  <si>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</si>
  <si>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</si>
  <si>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</si>
  <si>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</si>
  <si>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</si>
  <si>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</si>
  <si>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</si>
  <si>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</si>
  <si>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</si>
  <si>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</si>
  <si>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</si>
  <si>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</si>
  <si>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</si>
  <si>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</si>
  <si>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</si>
  <si>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</si>
  <si>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</si>
  <si>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</si>
  <si>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</si>
  <si>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</si>
  <si>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</si>
  <si>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</si>
  <si>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</si>
  <si>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</si>
  <si>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</si>
  <si>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</si>
  <si>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</si>
  <si>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</si>
  <si>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</si>
  <si>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</si>
  <si>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</si>
  <si>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</si>
  <si>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</si>
  <si>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</si>
  <si>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</si>
  <si>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</si>
  <si>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</si>
  <si>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</si>
  <si>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</si>
  <si>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</si>
  <si>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</si>
  <si>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</si>
  <si>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</si>
  <si>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</si>
  <si>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</si>
  <si>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</si>
  <si>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</si>
  <si>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</si>
  <si>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</si>
  <si>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</si>
  <si>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</si>
  <si>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</si>
  <si>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</si>
  <si>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</si>
  <si>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</si>
  <si>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</si>
  <si>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</si>
  <si>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</si>
  <si>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</si>
  <si>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</si>
  <si>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</si>
  <si>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</si>
  <si>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</si>
  <si>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</si>
  <si>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</si>
  <si>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</si>
  <si>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</si>
  <si>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</si>
  <si>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</si>
  <si>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</si>
  <si>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</si>
  <si>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</si>
  <si>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</si>
  <si>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</si>
  <si>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</si>
  <si>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</si>
  <si>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</si>
  <si>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</si>
  <si>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</si>
  <si>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</si>
  <si>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</si>
  <si>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</si>
  <si>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</si>
  <si>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</si>
  <si>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</si>
  <si>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</si>
  <si>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</si>
  <si>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</si>
  <si>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</si>
  <si>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</si>
  <si>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</si>
  <si>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</si>
  <si>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</si>
  <si>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</si>
  <si>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</si>
  <si>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</si>
  <si>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</si>
  <si>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</si>
  <si>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</si>
  <si>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</si>
  <si>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</si>
  <si>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</si>
  <si>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</si>
  <si>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</si>
  <si>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</si>
  <si>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</si>
  <si>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</si>
  <si>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</si>
  <si>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</si>
  <si>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</si>
  <si>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</si>
  <si>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</si>
  <si>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</si>
  <si>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</si>
  <si>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</si>
  <si>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</si>
  <si>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</si>
  <si>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</si>
  <si>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</si>
  <si>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</si>
  <si>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</si>
  <si>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</si>
  <si>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</si>
  <si>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</si>
  <si>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</si>
  <si>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</si>
  <si>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</si>
  <si>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</si>
  <si>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</si>
  <si>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</si>
  <si>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</si>
  <si>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</si>
  <si>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</si>
  <si>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</si>
  <si>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</si>
  <si>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</si>
  <si>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</si>
  <si>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</si>
  <si>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</si>
  <si>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</si>
  <si>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</si>
  <si>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</si>
  <si>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</si>
  <si>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</si>
  <si>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</si>
  <si>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</si>
  <si>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</si>
  <si>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</si>
  <si>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</si>
  <si>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</si>
  <si>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</si>
  <si>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</si>
  <si>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</si>
  <si>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</si>
  <si>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</si>
  <si>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</si>
  <si>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</si>
  <si>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</si>
  <si>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</si>
  <si>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</si>
  <si>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</si>
  <si>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</si>
  <si>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</si>
  <si>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</si>
  <si>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</si>
  <si>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</si>
  <si>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</si>
  <si>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</si>
  <si>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</si>
  <si>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</si>
  <si>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</si>
  <si>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</si>
  <si>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</si>
  <si>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</si>
  <si>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</si>
  <si>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</si>
  <si>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</si>
  <si>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</si>
  <si>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</si>
  <si>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</si>
  <si>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</si>
  <si>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</si>
  <si>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</si>
  <si>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</si>
  <si>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</si>
  <si>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</si>
  <si>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</si>
  <si>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</si>
  <si>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</si>
  <si>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</si>
  <si>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</si>
  <si>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</si>
  <si>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</si>
  <si>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</si>
  <si>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</si>
  <si>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</si>
  <si>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</si>
  <si>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</si>
  <si>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</si>
  <si>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</si>
  <si>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</si>
  <si>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</si>
  <si>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</si>
  <si>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</si>
  <si>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</si>
  <si>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</si>
  <si>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</si>
  <si>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</si>
  <si>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</si>
  <si>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</si>
  <si>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</si>
  <si>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</si>
  <si>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</si>
  <si>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</si>
  <si>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</si>
  <si>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</si>
  <si>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</si>
  <si>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</si>
  <si>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</si>
  <si>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</si>
  <si>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</si>
  <si>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</si>
  <si>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</si>
  <si>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</si>
  <si>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</si>
  <si>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</si>
  <si>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</si>
  <si>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</si>
  <si>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</si>
  <si>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</si>
  <si>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</si>
  <si>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</si>
  <si>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</si>
  <si>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</si>
  <si>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</si>
  <si>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</si>
  <si>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</si>
  <si>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</si>
  <si>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</si>
  <si>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</si>
  <si>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</si>
  <si>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</si>
  <si>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</si>
  <si>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</si>
  <si>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</si>
  <si>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</si>
  <si>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</si>
  <si>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</si>
  <si>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</si>
  <si>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</si>
  <si>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</si>
  <si>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</si>
  <si>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</si>
  <si>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</si>
  <si>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</si>
  <si>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</si>
  <si>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</si>
  <si>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</si>
  <si>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</si>
  <si>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</si>
  <si>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</si>
  <si>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</si>
  <si>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</si>
  <si>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</si>
  <si>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</si>
  <si>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</si>
  <si>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</si>
  <si>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</si>
  <si>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</si>
  <si>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</si>
  <si>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</si>
  <si>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</si>
  <si>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</si>
  <si>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</si>
  <si>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</si>
  <si>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</si>
  <si>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</si>
  <si>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</si>
  <si>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</si>
  <si>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</si>
  <si>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</si>
  <si>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</si>
  <si>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</si>
  <si>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</si>
  <si>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</si>
  <si>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</si>
  <si>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</si>
  <si>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</si>
  <si>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</si>
  <si>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</si>
  <si>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</si>
  <si>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</si>
  <si>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</si>
  <si>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</si>
  <si>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</si>
  <si>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</si>
  <si>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</si>
  <si>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</si>
  <si>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</si>
  <si>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</si>
  <si>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</si>
  <si>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</si>
  <si>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</si>
  <si>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</si>
  <si>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</si>
  <si>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</si>
  <si>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</si>
  <si>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</si>
  <si>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</si>
  <si>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</si>
  <si>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</si>
  <si>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</si>
  <si>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</si>
  <si>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</si>
  <si>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</si>
  <si>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</si>
  <si>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</si>
  <si>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</si>
  <si>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</si>
  <si>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</si>
  <si>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</si>
  <si>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</si>
  <si>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</si>
  <si>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</si>
  <si>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</si>
  <si>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</si>
  <si>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</si>
  <si>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</si>
  <si>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</si>
  <si>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</si>
  <si>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</si>
  <si>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</si>
  <si>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</si>
  <si>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</si>
  <si>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</si>
  <si>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</si>
  <si>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</si>
  <si>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</si>
  <si>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</si>
  <si>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</si>
  <si>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</si>
  <si>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</si>
  <si>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</si>
  <si>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</si>
  <si>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</si>
  <si>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</si>
  <si>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</si>
  <si>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</si>
  <si>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</si>
  <si>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</si>
  <si>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</si>
  <si>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</si>
  <si>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</si>
  <si>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</si>
  <si>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</si>
  <si>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</si>
  <si>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</si>
  <si>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</si>
  <si>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</si>
  <si>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</si>
  <si>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</si>
  <si>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</si>
  <si>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</si>
  <si>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</si>
  <si>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</si>
  <si>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</si>
  <si>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</si>
  <si>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</si>
  <si>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</si>
  <si>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</si>
  <si>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</si>
  <si>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</si>
  <si>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</si>
  <si>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</si>
  <si>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</si>
  <si>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</si>
  <si>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</si>
  <si>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</si>
  <si>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</si>
  <si>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</si>
  <si>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</si>
  <si>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</si>
  <si>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</si>
  <si>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</si>
  <si>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</si>
  <si>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</si>
  <si>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</si>
  <si>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</si>
  <si>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</si>
  <si>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</si>
  <si>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</si>
  <si>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</si>
  <si>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</si>
  <si>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</si>
  <si>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</si>
  <si>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</si>
  <si>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</si>
  <si>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</si>
  <si>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</si>
  <si>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</si>
  <si>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</si>
  <si>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</si>
  <si>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</si>
  <si>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</si>
  <si>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</si>
  <si>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</si>
  <si>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</si>
  <si>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</si>
  <si>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</si>
  <si>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</si>
  <si>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</si>
  <si>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</si>
  <si>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</si>
  <si>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</si>
  <si>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</si>
  <si>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</si>
  <si>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</si>
  <si>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</si>
  <si>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</si>
  <si>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</si>
  <si>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</si>
  <si>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</si>
  <si>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</si>
  <si>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</si>
  <si>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</si>
  <si>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</si>
  <si>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</si>
  <si>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</si>
  <si>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</si>
  <si>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</si>
  <si>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</si>
  <si>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</si>
  <si>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</si>
  <si>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</si>
  <si>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</si>
  <si>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</si>
  <si>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</si>
  <si>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</si>
  <si>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</si>
  <si>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</si>
  <si>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</si>
  <si>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</si>
  <si>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</si>
  <si>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</si>
  <si>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</si>
  <si>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</si>
  <si>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</si>
  <si>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</si>
  <si>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</si>
  <si>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</si>
  <si>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</si>
  <si>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</si>
  <si>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</si>
  <si>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</si>
  <si>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</si>
  <si>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</si>
  <si>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</si>
  <si>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</si>
  <si>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</si>
  <si>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</si>
  <si>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</si>
  <si>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</si>
  <si>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</si>
  <si>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</si>
  <si>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</si>
  <si>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</si>
  <si>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</si>
  <si>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</si>
  <si>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</si>
  <si>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</si>
  <si>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</si>
  <si>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</si>
  <si>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</si>
  <si>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</si>
  <si>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</si>
  <si>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</si>
  <si>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</si>
  <si>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</si>
  <si>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</si>
  <si>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</si>
  <si>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</si>
  <si>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</si>
  <si>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</si>
  <si>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</si>
  <si>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</si>
  <si>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</si>
  <si>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</si>
  <si>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</si>
  <si>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</si>
  <si>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</si>
  <si>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</si>
  <si>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</si>
  <si>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</si>
  <si>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</si>
  <si>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</si>
  <si>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</si>
  <si>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</si>
  <si>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</si>
  <si>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</si>
  <si>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</si>
  <si>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</si>
  <si>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</si>
  <si>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</si>
  <si>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</si>
  <si>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</si>
  <si>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</si>
  <si>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</si>
  <si>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</si>
  <si>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</si>
  <si>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</si>
  <si>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</si>
  <si>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</si>
  <si>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</si>
  <si>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</si>
  <si>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</si>
  <si>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</si>
  <si>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</si>
  <si>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</si>
  <si>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</si>
  <si>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</si>
  <si>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</si>
  <si>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</si>
  <si>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</si>
  <si>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</si>
  <si>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</si>
  <si>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</si>
  <si>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</si>
  <si>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</si>
  <si>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</si>
  <si>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</si>
  <si>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</si>
  <si>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</si>
  <si>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</si>
  <si>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</si>
  <si>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</si>
  <si>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</si>
  <si>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</si>
  <si>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</si>
  <si>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</si>
  <si>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</si>
  <si>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</si>
  <si>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</si>
  <si>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</si>
  <si>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</si>
  <si>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</si>
  <si>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</si>
  <si>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</si>
  <si>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</si>
  <si>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</si>
  <si>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</si>
  <si>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</si>
  <si>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</si>
  <si>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</si>
  <si>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</si>
  <si>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</si>
  <si>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</si>
  <si>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</si>
  <si>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</si>
  <si>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</si>
  <si>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</si>
  <si>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</si>
  <si>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</si>
  <si>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</si>
  <si>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</si>
  <si>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</si>
  <si>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</si>
  <si>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</si>
  <si>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</si>
  <si>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</si>
  <si>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</si>
  <si>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</si>
  <si>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</si>
  <si>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</si>
  <si>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</si>
  <si>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</si>
  <si>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</si>
  <si>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</si>
  <si>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</si>
  <si>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</si>
  <si>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</si>
  <si>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</si>
  <si>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</si>
  <si>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</si>
  <si>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</si>
  <si>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</si>
  <si>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</si>
  <si>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</si>
  <si>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</si>
  <si>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</si>
  <si>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</si>
  <si>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</si>
  <si>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</si>
  <si>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</si>
  <si>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</si>
  <si>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</si>
  <si>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</si>
  <si>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</si>
  <si>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</si>
  <si>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</si>
  <si>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</si>
  <si>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</si>
  <si>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</si>
  <si>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</si>
  <si>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</si>
  <si>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</si>
  <si>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</si>
  <si>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</si>
  <si>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</si>
  <si>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</si>
  <si>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</si>
  <si>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</si>
  <si>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</si>
  <si>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</si>
  <si>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</si>
  <si>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</si>
  <si>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</si>
  <si>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</si>
  <si>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</si>
  <si>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</si>
  <si>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</si>
  <si>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</si>
  <si>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</si>
  <si>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</si>
  <si>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</si>
  <si>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</si>
  <si>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</si>
  <si>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</si>
  <si>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</si>
  <si>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</si>
  <si>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</si>
  <si>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</si>
  <si>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</si>
  <si>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</si>
  <si>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</si>
  <si>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</si>
  <si>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</si>
  <si>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</si>
  <si>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</si>
  <si>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</si>
  <si>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</si>
  <si>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</si>
  <si>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</si>
  <si>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</si>
  <si>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</si>
  <si>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</si>
  <si>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</si>
  <si>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</si>
  <si>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</si>
  <si>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</si>
  <si>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</si>
  <si>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</si>
  <si>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</si>
  <si>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</si>
  <si>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</si>
  <si>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</si>
  <si>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</si>
  <si>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</si>
  <si>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</si>
  <si>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</si>
  <si>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</si>
  <si>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</si>
  <si>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</si>
  <si>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</si>
  <si>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</si>
  <si>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</si>
  <si>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</si>
  <si>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</si>
  <si>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</si>
  <si>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</si>
  <si>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</si>
  <si>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</si>
  <si>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</si>
  <si>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</si>
  <si>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</si>
  <si>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</si>
  <si>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</si>
  <si>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</si>
  <si>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</si>
  <si>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</si>
  <si>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</si>
  <si>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</si>
  <si>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</si>
  <si>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</si>
  <si>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</si>
  <si>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</si>
  <si>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</si>
  <si>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</si>
  <si>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</si>
  <si>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</si>
  <si>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</si>
  <si>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</si>
  <si>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</si>
  <si>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</si>
  <si>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</si>
  <si>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</si>
  <si>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</si>
  <si>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</si>
  <si>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</si>
  <si>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</si>
  <si>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</si>
  <si>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</si>
  <si>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</si>
  <si>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</si>
  <si>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</si>
  <si>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</si>
  <si>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</si>
  <si>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</si>
  <si>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</si>
  <si>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</si>
  <si>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</si>
  <si>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</si>
  <si>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</si>
  <si>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</si>
  <si>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</si>
  <si>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</si>
  <si>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</si>
  <si>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</si>
  <si>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</si>
  <si>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</si>
  <si>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</si>
  <si>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</si>
  <si>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</si>
  <si>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</si>
  <si>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</si>
  <si>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</si>
  <si>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</si>
  <si>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</si>
  <si>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</si>
  <si>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</si>
  <si>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</si>
  <si>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</si>
  <si>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</si>
  <si>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</si>
  <si>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</si>
  <si>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</si>
  <si>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</si>
  <si>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</si>
  <si>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</si>
  <si>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</si>
  <si>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</si>
  <si>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</si>
  <si>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</si>
  <si>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</si>
  <si>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</si>
  <si>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</si>
  <si>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</si>
  <si>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</si>
  <si>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</si>
  <si>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</si>
  <si>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</si>
  <si>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</si>
  <si>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</si>
  <si>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</si>
  <si>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</si>
  <si>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</si>
  <si>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</si>
  <si>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</si>
  <si>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</si>
  <si>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</si>
  <si>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</si>
  <si>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</si>
  <si>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</si>
  <si>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</si>
  <si>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</si>
  <si>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</si>
  <si>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</si>
  <si>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</si>
  <si>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</si>
  <si>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</si>
  <si>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</si>
  <si>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</si>
  <si>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</si>
  <si>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</si>
  <si>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</si>
  <si>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</si>
  <si>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</si>
  <si>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</si>
  <si>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</si>
  <si>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</si>
  <si>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</si>
  <si>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</si>
  <si>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</si>
  <si>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</si>
  <si>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</si>
  <si>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</si>
  <si>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</si>
  <si>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</si>
  <si>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</si>
  <si>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</si>
  <si>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</si>
  <si>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</si>
  <si>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</si>
  <si>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</si>
  <si>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</si>
  <si>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</si>
  <si>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</si>
  <si>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</si>
  <si>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</si>
  <si>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</si>
  <si>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</si>
  <si>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</si>
  <si>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</si>
  <si>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</si>
  <si>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</si>
  <si>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</si>
  <si>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</si>
  <si>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</si>
  <si>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</si>
  <si>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</si>
  <si>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</si>
  <si>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</si>
  <si>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</si>
  <si>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</si>
  <si>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</si>
  <si>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</si>
  <si>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</si>
  <si>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</si>
  <si>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</si>
  <si>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</si>
  <si>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</si>
  <si>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</si>
  <si>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</si>
  <si>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</si>
  <si>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</si>
  <si>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</si>
  <si>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</si>
  <si>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</si>
  <si>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</si>
  <si>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</si>
  <si>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</si>
  <si>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</si>
  <si>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</si>
  <si>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</si>
  <si>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</si>
  <si>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</si>
  <si>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</si>
  <si>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</si>
  <si>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</si>
  <si>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</si>
  <si>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</si>
  <si>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</si>
  <si>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</si>
  <si>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</si>
  <si>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</si>
  <si>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</si>
  <si>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</si>
  <si>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</si>
  <si>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</si>
  <si>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</si>
  <si>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</si>
  <si>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</si>
  <si>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</si>
  <si>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</si>
  <si>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</si>
  <si>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</si>
  <si>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</si>
  <si>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</si>
  <si>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</si>
  <si>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</si>
  <si>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</si>
  <si>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</si>
  <si>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</si>
  <si>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</si>
  <si>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</si>
  <si>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</si>
  <si>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</si>
  <si>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</si>
  <si>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</si>
  <si>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</si>
  <si>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</si>
  <si>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</si>
  <si>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</si>
  <si>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</si>
  <si>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</si>
  <si>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</si>
  <si>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</si>
  <si>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</si>
  <si>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</si>
  <si>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</si>
  <si>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</si>
  <si>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</si>
  <si>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</si>
  <si>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</si>
  <si>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</si>
  <si>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</si>
  <si>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</si>
  <si>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</si>
  <si>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</si>
  <si>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</si>
  <si>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</si>
  <si>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</si>
  <si>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</si>
  <si>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</si>
  <si>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</si>
  <si>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</si>
  <si>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</si>
  <si>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</si>
  <si>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</si>
  <si>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</si>
  <si>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</si>
  <si>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</si>
  <si>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</si>
  <si>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</si>
  <si>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</si>
  <si>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</si>
  <si>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</si>
  <si>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</si>
  <si>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</si>
  <si>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</si>
  <si>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</si>
  <si>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</si>
  <si>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</si>
  <si>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</si>
  <si>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</si>
  <si>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</si>
  <si>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</si>
  <si>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</si>
  <si>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</si>
  <si>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</si>
  <si>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</si>
  <si>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</si>
  <si>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</si>
  <si>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</si>
  <si>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</si>
  <si>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</si>
  <si>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</si>
  <si>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</si>
  <si>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</si>
  <si>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</si>
  <si>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</si>
  <si>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</si>
  <si>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</si>
  <si>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</si>
  <si>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</si>
  <si>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</si>
  <si>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</si>
  <si>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</si>
  <si>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</si>
  <si>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</si>
  <si>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</si>
  <si>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</si>
  <si>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</si>
  <si>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</si>
  <si>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</si>
  <si>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</si>
  <si>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</si>
  <si>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</si>
  <si>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</si>
  <si>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</si>
  <si>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</si>
  <si>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</si>
  <si>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</si>
  <si>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</si>
  <si>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</si>
  <si>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</si>
  <si>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</si>
  <si>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</si>
  <si>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</si>
  <si>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</si>
  <si>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</si>
  <si>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</si>
  <si>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</si>
  <si>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</si>
  <si>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</si>
  <si>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</si>
  <si>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</si>
  <si>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</si>
  <si>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</si>
  <si>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</si>
  <si>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</si>
  <si>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</si>
  <si>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</si>
  <si>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</si>
  <si>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</si>
  <si>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</si>
  <si>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</si>
  <si>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</si>
  <si>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</si>
  <si>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</si>
  <si>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</si>
  <si>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</si>
  <si>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</si>
  <si>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</si>
  <si>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</si>
  <si>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</si>
  <si>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</si>
  <si>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</si>
  <si>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</si>
  <si>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</si>
  <si>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</si>
  <si>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</si>
  <si>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</si>
  <si>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</si>
  <si>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</si>
  <si>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</si>
  <si>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</si>
  <si>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</si>
  <si>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</si>
  <si>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</si>
  <si>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</si>
  <si>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</si>
  <si>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</si>
  <si>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</si>
  <si>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</si>
  <si>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</si>
  <si>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</si>
  <si>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</si>
  <si>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</si>
  <si>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</si>
  <si>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</si>
  <si>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</si>
  <si>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</si>
  <si>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</si>
  <si>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</si>
  <si>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</si>
  <si>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</si>
  <si>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</si>
  <si>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</si>
  <si>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</si>
  <si>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</si>
  <si>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</si>
  <si>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</si>
  <si>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</si>
  <si>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</si>
  <si>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</si>
  <si>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</si>
  <si>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</si>
  <si>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</si>
  <si>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</si>
  <si>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</si>
  <si>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</si>
  <si>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</si>
  <si>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</si>
  <si>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</si>
  <si>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</si>
  <si>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</si>
  <si>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</si>
  <si>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</si>
  <si>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</si>
  <si>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</si>
  <si>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</si>
  <si>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</si>
  <si>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</si>
  <si>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</si>
  <si>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</si>
  <si>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</si>
  <si>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</si>
  <si>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</si>
  <si>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</si>
  <si>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</si>
  <si>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</si>
  <si>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</si>
  <si>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</si>
  <si>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</si>
  <si>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</si>
  <si>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</si>
  <si>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</si>
  <si>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</si>
  <si>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</si>
  <si>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</si>
  <si>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</si>
  <si>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</si>
  <si>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</si>
  <si>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</si>
  <si>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</si>
  <si>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</si>
  <si>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</si>
  <si>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</si>
  <si>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</si>
  <si>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</si>
  <si>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</si>
  <si>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</si>
  <si>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</si>
  <si>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</si>
  <si>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</si>
  <si>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</si>
  <si>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</si>
  <si>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</si>
  <si>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</si>
  <si>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</si>
  <si>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</si>
  <si>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</si>
  <si>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</si>
  <si>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</si>
  <si>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</si>
  <si>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</si>
  <si>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</si>
  <si>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</si>
  <si>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</si>
  <si>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</si>
  <si>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</si>
  <si>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</si>
  <si>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</si>
  <si>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</si>
  <si>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</si>
  <si>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</si>
  <si>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</si>
  <si>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</si>
  <si>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</si>
  <si>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</si>
  <si>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</si>
  <si>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</si>
  <si>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</si>
  <si>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</si>
  <si>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</si>
  <si>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</si>
  <si>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</si>
  <si>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</si>
  <si>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</si>
  <si>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</si>
  <si>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</si>
  <si>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</si>
  <si>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</si>
  <si>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</si>
  <si>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</si>
  <si>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</si>
  <si>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</si>
  <si>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</si>
  <si>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</si>
  <si>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</si>
  <si>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</si>
  <si>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</si>
  <si>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</si>
  <si>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</si>
  <si>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</si>
  <si>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</si>
  <si>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</si>
  <si>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</si>
  <si>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</si>
  <si>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</si>
  <si>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</si>
  <si>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</si>
  <si>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</si>
  <si>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</si>
  <si>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</si>
  <si>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</si>
  <si>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</si>
  <si>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</si>
  <si>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</si>
  <si>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</si>
  <si>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</si>
  <si>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</si>
  <si>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</si>
  <si>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</si>
  <si>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</si>
  <si>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</si>
  <si>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</si>
  <si>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</si>
  <si>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</si>
  <si>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</si>
  <si>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</si>
  <si>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</si>
  <si>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</si>
  <si>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</si>
  <si>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</si>
  <si>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</si>
  <si>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</si>
  <si>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</si>
  <si>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</si>
  <si>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</si>
  <si>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</si>
  <si>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</si>
  <si>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</si>
  <si>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</si>
  <si>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</si>
  <si>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</si>
  <si>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</si>
  <si>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</si>
  <si>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</si>
  <si>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</si>
  <si>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</si>
  <si>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</si>
  <si>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</si>
  <si>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</si>
  <si>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</si>
  <si>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</si>
  <si>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</si>
  <si>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</si>
  <si>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</si>
  <si>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</si>
  <si>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</si>
  <si>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</si>
  <si>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</si>
  <si>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</si>
  <si>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</si>
  <si>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</si>
  <si>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</si>
  <si>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</si>
  <si>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</si>
  <si>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</si>
  <si>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</si>
  <si>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</si>
  <si>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</si>
  <si>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</si>
  <si>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</si>
  <si>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</si>
  <si>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</si>
  <si>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</si>
  <si>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</si>
  <si>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</si>
  <si>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</si>
  <si>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</si>
  <si>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</si>
  <si>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</si>
  <si>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</si>
  <si>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</si>
  <si>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</si>
  <si>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</si>
  <si>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</si>
  <si>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</si>
  <si>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</si>
  <si>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</si>
  <si>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</si>
  <si>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</si>
  <si>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</si>
  <si>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</si>
  <si>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</si>
  <si>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</si>
  <si>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</si>
  <si>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</si>
  <si>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</si>
  <si>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</si>
  <si>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</si>
  <si>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</si>
  <si>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</si>
  <si>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</si>
  <si>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</si>
  <si>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</si>
  <si>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</si>
  <si>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</si>
  <si>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</si>
  <si>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</si>
  <si>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</si>
  <si>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</si>
  <si>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</si>
  <si>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</si>
  <si>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</si>
  <si>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</si>
  <si>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</si>
  <si>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</si>
  <si>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</si>
  <si>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</si>
  <si>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</si>
  <si>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</si>
  <si>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</si>
  <si>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</si>
  <si>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</si>
  <si>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</si>
  <si>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</si>
  <si>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</si>
  <si>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</si>
  <si>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</si>
  <si>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</si>
  <si>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</si>
  <si>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</si>
  <si>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</si>
  <si>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</si>
  <si>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</si>
  <si>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</si>
  <si>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</si>
  <si>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</si>
  <si>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</si>
  <si>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</si>
  <si>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</si>
  <si>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</si>
  <si>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</si>
  <si>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</si>
  <si>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</si>
  <si>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</si>
  <si>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</si>
  <si>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</si>
  <si>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</si>
  <si>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</si>
  <si>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</si>
  <si>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</si>
  <si>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</si>
  <si>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</si>
  <si>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</si>
  <si>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</si>
  <si>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</si>
  <si>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</si>
  <si>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</si>
  <si>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</si>
  <si>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</si>
  <si>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</si>
  <si>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</si>
  <si>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</si>
  <si>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</si>
  <si>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</si>
  <si>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</si>
  <si>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</si>
  <si>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</si>
  <si>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</si>
  <si>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</si>
  <si>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</si>
  <si>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</si>
  <si>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</si>
  <si>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</si>
  <si>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</si>
  <si>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</si>
  <si>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</si>
  <si>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</si>
  <si>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</si>
  <si>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</si>
  <si>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</si>
  <si>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</si>
  <si>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</si>
  <si>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</si>
  <si>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</si>
  <si>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</si>
  <si>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</si>
  <si>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</si>
  <si>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</si>
  <si>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</si>
  <si>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</si>
  <si>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</si>
  <si>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</si>
  <si>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</si>
  <si>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</si>
  <si>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</si>
  <si>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</si>
  <si>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</si>
  <si>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</si>
  <si>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</si>
  <si>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</si>
  <si>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</si>
  <si>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</si>
  <si>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</si>
  <si>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</si>
  <si>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</si>
  <si>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</si>
  <si>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</si>
  <si>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</si>
  <si>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</si>
  <si>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</si>
  <si>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</si>
  <si>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</si>
  <si>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</si>
  <si>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</si>
  <si>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</si>
  <si>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</si>
  <si>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</si>
  <si>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</si>
  <si>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</si>
  <si>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</si>
  <si>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</si>
  <si>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</si>
  <si>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</si>
  <si>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</si>
  <si>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</si>
  <si>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</si>
  <si>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</si>
  <si>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</si>
  <si>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</si>
  <si>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</si>
  <si>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</si>
  <si>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</si>
  <si>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</si>
  <si>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</si>
  <si>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</si>
  <si>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</si>
  <si>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</si>
  <si>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</si>
  <si>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</si>
  <si>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</si>
  <si>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</si>
  <si>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</si>
  <si>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</si>
  <si>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</si>
  <si>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</si>
  <si>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</si>
  <si>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</si>
  <si>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</si>
  <si>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</si>
  <si>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</si>
  <si>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</si>
  <si>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</si>
  <si>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</si>
  <si>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</si>
  <si>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</si>
  <si>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</si>
  <si>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</si>
  <si>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</si>
  <si>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</si>
  <si>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</si>
  <si>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</si>
  <si>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</si>
  <si>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</si>
  <si>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</si>
  <si>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</si>
  <si>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</si>
  <si>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</si>
  <si>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</si>
  <si>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</si>
  <si>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</si>
  <si>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</si>
  <si>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</si>
  <si>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</si>
  <si>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</si>
  <si>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</si>
  <si>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</si>
  <si>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</si>
  <si>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</si>
  <si>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</si>
  <si>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</si>
  <si>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</si>
  <si>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</si>
  <si>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</si>
  <si>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</si>
  <si>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</si>
  <si>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</si>
  <si>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</si>
  <si>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</si>
  <si>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</si>
  <si>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</si>
  <si>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</si>
  <si>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</si>
  <si>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</si>
  <si>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</si>
  <si>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</si>
  <si>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</si>
  <si>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</si>
  <si>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</si>
  <si>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</si>
  <si>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</si>
  <si>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</si>
  <si>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</si>
  <si>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</si>
  <si>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</si>
  <si>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</si>
  <si>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</si>
  <si>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</si>
  <si>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</si>
  <si>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</si>
  <si>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</si>
  <si>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</si>
  <si>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</si>
  <si>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</si>
  <si>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</si>
  <si>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</si>
  <si>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</si>
  <si>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</si>
  <si>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</si>
  <si>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</si>
  <si>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</si>
  <si>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</si>
  <si>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</si>
  <si>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</si>
  <si>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</si>
  <si>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</si>
  <si>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</si>
  <si>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</si>
  <si>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</si>
  <si>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</si>
  <si>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</si>
  <si>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</si>
  <si>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</si>
  <si>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</si>
  <si>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</si>
  <si>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</si>
  <si>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</si>
  <si>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</si>
  <si>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</si>
  <si>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</si>
  <si>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</si>
  <si>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</si>
  <si>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</si>
  <si>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</si>
  <si>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</si>
  <si>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</si>
  <si>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</si>
  <si>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</si>
  <si>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</si>
  <si>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</si>
  <si>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</si>
  <si>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</si>
  <si>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</si>
  <si>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</si>
  <si>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</si>
  <si>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</si>
  <si>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</si>
  <si>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</si>
  <si>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</si>
  <si>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</si>
  <si>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</si>
  <si>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</si>
  <si>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</si>
  <si>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</si>
  <si>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</si>
  <si>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</si>
  <si>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</si>
  <si>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</si>
  <si>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</si>
  <si>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</si>
  <si>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</si>
  <si>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</si>
  <si>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</si>
  <si>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</si>
  <si>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</si>
  <si>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</si>
  <si>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</si>
  <si>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</si>
  <si>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</si>
  <si>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</si>
  <si>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</si>
  <si>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</si>
  <si>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</si>
  <si>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</si>
  <si>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</si>
  <si>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</si>
  <si>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</si>
  <si>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</si>
  <si>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</si>
  <si>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</si>
  <si>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</si>
  <si>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</si>
  <si>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</si>
  <si>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</si>
  <si>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</si>
  <si>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</si>
  <si>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</si>
  <si>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</si>
  <si>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</si>
  <si>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</si>
  <si>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</si>
  <si>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</si>
  <si>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</si>
  <si>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</si>
  <si>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</si>
  <si>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</si>
  <si>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</si>
  <si>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</si>
  <si>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</si>
  <si>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</si>
  <si>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</si>
  <si>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</si>
  <si>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</si>
  <si>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</si>
  <si>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</si>
  <si>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</si>
  <si>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</si>
  <si>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</si>
  <si>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</si>
  <si>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</si>
  <si>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</si>
  <si>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</si>
  <si>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</si>
  <si>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</si>
  <si>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</si>
  <si>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</si>
  <si>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</si>
  <si>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</si>
  <si>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</si>
  <si>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</si>
  <si>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</si>
  <si>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</si>
  <si>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</si>
  <si>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</si>
  <si>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</si>
  <si>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</si>
  <si>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</si>
  <si>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</si>
  <si>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</si>
  <si>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</si>
  <si>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</si>
  <si>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</si>
  <si>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</si>
  <si>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</si>
  <si>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</si>
  <si>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</si>
  <si>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</si>
  <si>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</si>
  <si>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</si>
  <si>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</si>
  <si>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</si>
  <si>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</si>
  <si>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</si>
  <si>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</si>
  <si>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</si>
  <si>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</si>
  <si>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</si>
  <si>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</si>
  <si>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</si>
  <si>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</si>
  <si>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</si>
  <si>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</si>
  <si>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</si>
  <si>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</si>
  <si>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</si>
  <si>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</si>
  <si>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</si>
  <si>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</si>
  <si>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</si>
  <si>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</si>
  <si>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</si>
  <si>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</si>
  <si>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</si>
  <si>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</si>
  <si>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</si>
  <si>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</si>
  <si>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</si>
  <si>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</si>
  <si>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</si>
  <si>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</si>
  <si>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</si>
  <si>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</si>
  <si>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</si>
  <si>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</si>
  <si>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</si>
  <si>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</si>
  <si>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</si>
  <si>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</si>
  <si>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</si>
  <si>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</si>
  <si>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</si>
  <si>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</si>
  <si>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</si>
  <si>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</si>
  <si>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</si>
  <si>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</si>
  <si>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</si>
  <si>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</si>
  <si>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</si>
  <si>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</si>
  <si>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</si>
  <si>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</si>
  <si>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</si>
  <si>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</si>
  <si>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</si>
  <si>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</si>
  <si>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</si>
  <si>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</si>
  <si>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</si>
  <si>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</si>
  <si>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</si>
  <si>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</si>
  <si>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</si>
  <si>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</si>
  <si>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</si>
  <si>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</si>
  <si>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</si>
  <si>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</si>
  <si>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</si>
  <si>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</si>
  <si>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</si>
  <si>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</si>
  <si>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</si>
  <si>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</si>
  <si>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</si>
  <si>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</si>
  <si>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</si>
  <si>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</si>
  <si>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</si>
  <si>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</si>
  <si>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</si>
  <si>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</si>
  <si>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</si>
  <si>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</si>
  <si>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</si>
  <si>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</si>
  <si>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</si>
  <si>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</si>
  <si>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</si>
  <si>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</si>
  <si>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</si>
  <si>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</si>
  <si>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</si>
  <si>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</si>
  <si>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</si>
  <si>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</si>
  <si>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</si>
  <si>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</si>
  <si>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</si>
  <si>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</si>
  <si>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</si>
  <si>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</si>
  <si>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</si>
  <si>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</si>
  <si>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</si>
  <si>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</si>
  <si>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</si>
  <si>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</si>
  <si>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</si>
  <si>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</si>
  <si>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</si>
  <si>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</si>
  <si>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</si>
  <si>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</si>
  <si>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</si>
  <si>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</si>
  <si>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</si>
  <si>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</si>
  <si>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</si>
  <si>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</si>
  <si>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</si>
  <si>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</si>
  <si>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</si>
  <si>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</si>
  <si>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</si>
  <si>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</si>
  <si>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</si>
  <si>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</si>
  <si>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</si>
  <si>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</si>
  <si>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</si>
  <si>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</si>
  <si>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</si>
  <si>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</si>
  <si>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</si>
  <si>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</si>
  <si>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</si>
  <si>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</si>
  <si>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</si>
  <si>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</si>
  <si>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</si>
  <si>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</si>
  <si>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</si>
  <si>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</si>
  <si>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</si>
  <si>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</si>
  <si>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</si>
  <si>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</si>
  <si>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</si>
  <si>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</si>
  <si>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</si>
  <si>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</si>
  <si>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</si>
  <si>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</si>
  <si>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</si>
  <si>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</si>
  <si>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</si>
  <si>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</si>
  <si>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</si>
  <si>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</si>
  <si>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</si>
  <si>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</si>
  <si>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</si>
  <si>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</si>
  <si>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</si>
  <si>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</si>
  <si>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</si>
  <si>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</si>
  <si>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</si>
  <si>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</si>
  <si>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</si>
  <si>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</si>
  <si>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</si>
  <si>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</si>
  <si>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</si>
  <si>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</si>
  <si>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</si>
  <si>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</si>
  <si>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</si>
  <si>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</si>
  <si>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</si>
  <si>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</si>
  <si>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</si>
  <si>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</si>
  <si>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</si>
  <si>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</si>
  <si>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</si>
  <si>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</si>
  <si>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</si>
  <si>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</si>
  <si>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</si>
  <si>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</si>
  <si>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</si>
  <si>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</si>
  <si>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</si>
  <si>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</si>
  <si>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</si>
  <si>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</si>
  <si>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</si>
  <si>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</si>
  <si>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</si>
  <si>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</si>
  <si>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</si>
  <si>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</si>
  <si>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</si>
  <si>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</si>
  <si>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</si>
  <si>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</si>
  <si>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</si>
  <si>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</si>
  <si>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</si>
  <si>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</si>
  <si>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</si>
  <si>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</si>
  <si>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</si>
  <si>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</si>
  <si>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</si>
  <si>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</si>
  <si>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</si>
  <si>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</si>
  <si>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</si>
  <si>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</si>
  <si>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</si>
  <si>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</si>
  <si>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</si>
  <si>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</si>
  <si>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</si>
  <si>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</si>
  <si>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</si>
  <si>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</si>
  <si>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</si>
  <si>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</si>
  <si>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</si>
  <si>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</si>
  <si>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</si>
  <si>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</si>
  <si>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</si>
  <si>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</si>
  <si>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</si>
  <si>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</si>
  <si>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</si>
  <si>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</si>
  <si>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</si>
  <si>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</si>
  <si>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</si>
  <si>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</si>
  <si>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</si>
  <si>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</si>
  <si>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</si>
  <si>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</si>
  <si>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</si>
  <si>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</si>
  <si>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</si>
  <si>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</si>
  <si>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</si>
  <si>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</si>
  <si>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</si>
  <si>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</si>
  <si>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</si>
  <si>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</si>
  <si>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</si>
  <si>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</si>
  <si>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</si>
  <si>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</si>
  <si>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</si>
  <si>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</si>
  <si>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</si>
  <si>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</si>
  <si>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</si>
  <si>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</si>
  <si>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</si>
  <si>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</si>
  <si>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</si>
  <si>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</si>
  <si>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</si>
  <si>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</si>
  <si>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</si>
  <si>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</si>
  <si>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</si>
  <si>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</si>
  <si>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</si>
  <si>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</si>
  <si>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</si>
  <si>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</si>
  <si>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</si>
  <si>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</si>
  <si>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</si>
  <si>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</si>
  <si>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</si>
  <si>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</si>
  <si>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</si>
  <si>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</si>
  <si>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</si>
  <si>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</si>
  <si>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</si>
  <si>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</si>
  <si>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</si>
  <si>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</si>
  <si>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</si>
  <si>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</si>
  <si>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</si>
  <si>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</si>
  <si>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</si>
  <si>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</si>
  <si>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</si>
  <si>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</si>
  <si>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</si>
  <si>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</si>
  <si>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</si>
  <si>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</si>
  <si>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</si>
  <si>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</si>
  <si>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</si>
  <si>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</si>
  <si>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</si>
  <si>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</si>
  <si>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</si>
  <si>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</si>
  <si>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</si>
  <si>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</si>
  <si>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</si>
  <si>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</si>
  <si>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</si>
  <si>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</si>
  <si>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</si>
  <si>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</si>
  <si>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</si>
  <si>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</si>
  <si>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</si>
  <si>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</si>
  <si>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</si>
  <si>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</si>
  <si>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</si>
  <si>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</si>
  <si>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</si>
  <si>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</si>
  <si>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</si>
  <si>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</si>
  <si>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</si>
  <si>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</si>
  <si>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</si>
  <si>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</si>
  <si>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</si>
  <si>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</si>
  <si>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</si>
  <si>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</si>
  <si>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</si>
  <si>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</si>
  <si>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</si>
  <si>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</si>
  <si>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</si>
  <si>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</si>
  <si>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</si>
  <si>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</si>
  <si>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</si>
  <si>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</si>
  <si>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</si>
  <si>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</si>
  <si>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</si>
  <si>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</si>
  <si>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</si>
  <si>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</si>
  <si>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</si>
  <si>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</si>
  <si>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</si>
  <si>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</si>
  <si>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</si>
  <si>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</si>
  <si>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</si>
  <si>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</si>
  <si>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</si>
  <si>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</si>
  <si>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</si>
  <si>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</si>
  <si>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</si>
  <si>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</si>
  <si>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</si>
  <si>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</si>
  <si>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</si>
  <si>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</si>
  <si>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</si>
  <si>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</si>
  <si>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</si>
  <si>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</si>
  <si>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</si>
  <si>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</si>
  <si>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</si>
  <si>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</si>
  <si>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</si>
  <si>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</si>
  <si>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</si>
  <si>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</si>
  <si>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</si>
  <si>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</si>
  <si>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</si>
  <si>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</si>
  <si>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</si>
  <si>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</si>
  <si>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</si>
  <si>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</si>
  <si>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</si>
  <si>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</si>
  <si>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</si>
  <si>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</si>
  <si>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</si>
  <si>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</si>
  <si>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</si>
  <si>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</si>
  <si>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</si>
  <si>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</si>
  <si>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</si>
  <si>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</si>
  <si>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</si>
  <si>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</si>
  <si>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</si>
  <si>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</si>
  <si>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</si>
  <si>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</si>
  <si>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</si>
  <si>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</si>
  <si>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</si>
  <si>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</si>
  <si>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</si>
  <si>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</si>
  <si>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</si>
  <si>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</si>
  <si>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</si>
  <si>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</si>
  <si>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</si>
  <si>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</si>
  <si>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</si>
  <si>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</si>
  <si>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</si>
  <si>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</si>
  <si>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</si>
  <si>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</si>
  <si>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</si>
  <si>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</si>
  <si>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</si>
  <si>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</si>
  <si>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</si>
  <si>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</si>
  <si>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</si>
  <si>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</si>
  <si>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</si>
  <si>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</si>
  <si>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</si>
  <si>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</si>
  <si>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</si>
  <si>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</si>
  <si>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</si>
  <si>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</si>
  <si>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</si>
  <si>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</si>
  <si>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</si>
  <si>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</si>
  <si>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</si>
  <si>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</si>
  <si>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</si>
  <si>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</si>
  <si>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</si>
  <si>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</si>
  <si>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</si>
  <si>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</si>
  <si>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</si>
  <si>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</si>
  <si>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</si>
  <si>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</si>
  <si>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</si>
  <si>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</si>
  <si>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</si>
  <si>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</si>
  <si>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</si>
  <si>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</si>
  <si>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</si>
  <si>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</si>
  <si>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</si>
  <si>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</si>
  <si>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</si>
  <si>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</si>
  <si>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</si>
  <si>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</si>
  <si>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</si>
  <si>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</si>
  <si>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</si>
  <si>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</si>
  <si>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</si>
  <si>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</si>
  <si>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</si>
  <si>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</si>
  <si>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</si>
  <si>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</si>
  <si>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</si>
  <si>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</si>
  <si>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</si>
  <si>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</si>
  <si>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</si>
  <si>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</si>
  <si>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</si>
  <si>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</si>
  <si>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</si>
  <si>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</si>
  <si>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</si>
  <si>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</si>
  <si>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</si>
  <si>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</si>
  <si>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</si>
  <si>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</si>
  <si>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</si>
  <si>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</si>
  <si>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</si>
  <si>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</si>
  <si>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</si>
  <si>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</si>
  <si>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</si>
  <si>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</si>
  <si>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</si>
  <si>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</si>
  <si>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</si>
  <si>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</si>
  <si>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</si>
  <si>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</si>
  <si>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</si>
  <si>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</si>
  <si>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</si>
  <si>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</si>
  <si>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</si>
  <si>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</si>
  <si>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</si>
  <si>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</si>
  <si>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</si>
  <si>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</si>
  <si>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</si>
  <si>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</si>
  <si>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</si>
  <si>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</si>
  <si>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</si>
  <si>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</si>
  <si>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</si>
  <si>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</si>
  <si>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</si>
  <si>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</si>
  <si>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</si>
  <si>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</si>
  <si>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</si>
  <si>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</si>
  <si>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</si>
  <si>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</si>
  <si>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</si>
  <si>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</si>
  <si>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</si>
  <si>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</si>
  <si>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</si>
  <si>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</si>
  <si>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</si>
  <si>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</si>
  <si>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</si>
  <si>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</si>
  <si>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</si>
  <si>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</si>
  <si>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</si>
  <si>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</si>
  <si>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</si>
  <si>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</si>
  <si>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</si>
  <si>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</si>
  <si>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</si>
  <si>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</si>
  <si>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</si>
  <si>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</si>
  <si>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</si>
  <si>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</si>
  <si>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</si>
  <si>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</si>
  <si>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</si>
  <si>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</si>
  <si>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</si>
  <si>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</si>
  <si>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</si>
  <si>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</si>
  <si>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</si>
  <si>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</si>
  <si>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</si>
  <si>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</si>
  <si>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</si>
  <si>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</si>
  <si>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</si>
  <si>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</si>
  <si>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</si>
  <si>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</si>
  <si>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</si>
  <si>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</si>
  <si>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</si>
  <si>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</si>
  <si>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</si>
  <si>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</si>
  <si>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</si>
  <si>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</si>
  <si>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</si>
  <si>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</si>
  <si>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</si>
  <si>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</si>
  <si>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</si>
  <si>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</si>
  <si>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</si>
  <si>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</si>
  <si>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</si>
  <si>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</si>
  <si>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</si>
  <si>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</si>
  <si>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</si>
  <si>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</si>
  <si>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</si>
  <si>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</si>
  <si>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</si>
  <si>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</si>
  <si>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</si>
  <si>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</si>
  <si>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</si>
  <si>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</si>
  <si>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</si>
  <si>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</si>
  <si>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</si>
  <si>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</si>
  <si>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</si>
  <si>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</si>
  <si>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</si>
  <si>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</si>
  <si>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</si>
  <si>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</si>
  <si>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</si>
  <si>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</si>
  <si>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</si>
  <si>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</si>
  <si>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</si>
  <si>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</si>
  <si>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</si>
  <si>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</si>
  <si>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</si>
  <si>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</si>
  <si>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</si>
  <si>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</si>
  <si>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</si>
  <si>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</si>
  <si>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</si>
  <si>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</si>
  <si>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</si>
  <si>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</si>
  <si>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</si>
  <si>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</si>
  <si>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</si>
  <si>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</si>
  <si>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</si>
  <si>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</si>
  <si>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</si>
  <si>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</si>
  <si>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</si>
  <si>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</si>
  <si>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</si>
  <si>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</si>
  <si>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</si>
  <si>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</si>
  <si>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</si>
  <si>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</si>
  <si>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</si>
  <si>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</si>
  <si>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</si>
  <si>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</si>
  <si>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</si>
  <si>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</si>
  <si>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</si>
  <si>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</si>
  <si>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</si>
  <si>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</si>
  <si>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</si>
  <si>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</si>
  <si>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</si>
  <si>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</si>
  <si>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</si>
  <si>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</si>
  <si>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</si>
  <si>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</si>
  <si>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</si>
  <si>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</si>
  <si>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</si>
  <si>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</si>
  <si>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</si>
  <si>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</si>
  <si>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</si>
  <si>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</si>
  <si>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</si>
  <si>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</si>
  <si>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</si>
  <si>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</si>
  <si>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</si>
  <si>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</si>
  <si>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</si>
  <si>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</si>
  <si>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</si>
  <si>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</si>
  <si>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</si>
  <si>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</si>
  <si>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</si>
  <si>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</si>
  <si>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</si>
  <si>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</si>
  <si>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</si>
  <si>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</si>
  <si>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</si>
  <si>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</si>
  <si>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</si>
  <si>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</si>
  <si>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</si>
  <si>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</si>
  <si>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</si>
  <si>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</si>
  <si>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</si>
  <si>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</si>
  <si>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</si>
  <si>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</si>
  <si>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</si>
  <si>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</si>
  <si>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</si>
  <si>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</si>
  <si>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</si>
  <si>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</si>
  <si>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</si>
  <si>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</si>
  <si>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</si>
  <si>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</si>
  <si>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</si>
  <si>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</si>
  <si>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</si>
  <si>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</si>
  <si>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</si>
  <si>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</si>
  <si>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</si>
  <si>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</si>
  <si>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</si>
  <si>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</si>
  <si>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</si>
  <si>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</si>
  <si>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</si>
  <si>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</si>
  <si>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</si>
  <si>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</si>
  <si>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</si>
  <si>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</si>
  <si>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</si>
  <si>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</si>
  <si>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</si>
  <si>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</si>
  <si>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</si>
  <si>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</si>
  <si>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</si>
  <si>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</si>
  <si>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</si>
  <si>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</si>
  <si>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</si>
  <si>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</si>
  <si>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</si>
  <si>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</si>
  <si>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</si>
  <si>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</si>
  <si>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</si>
  <si>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</si>
  <si>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</si>
  <si>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</si>
  <si>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</si>
  <si>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</si>
  <si>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</si>
  <si>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</si>
  <si>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</si>
  <si>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</si>
  <si>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</si>
  <si>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</si>
  <si>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</si>
  <si>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</si>
  <si>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</si>
  <si>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</si>
  <si>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</si>
  <si>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</si>
  <si>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</si>
  <si>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</si>
  <si>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</si>
  <si>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</si>
  <si>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</si>
  <si>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</si>
  <si>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</si>
  <si>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</si>
  <si>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</si>
  <si>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</si>
  <si>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</si>
  <si>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</si>
  <si>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</si>
  <si>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</si>
  <si>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</si>
  <si>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</si>
  <si>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</si>
  <si>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</si>
  <si>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</si>
  <si>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</si>
  <si>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</si>
  <si>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</si>
  <si>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</si>
  <si>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</si>
  <si>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</si>
  <si>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</si>
  <si>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</si>
  <si>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</si>
  <si>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</si>
  <si>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</si>
  <si>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</si>
  <si>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</si>
  <si>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</si>
  <si>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</si>
  <si>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</si>
  <si>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</si>
  <si>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</si>
  <si>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</si>
  <si>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</si>
  <si>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</si>
  <si>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</si>
  <si>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</si>
  <si>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</si>
  <si>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</si>
  <si>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</si>
  <si>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</si>
  <si>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</si>
  <si>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</si>
  <si>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</si>
  <si>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</si>
  <si>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</si>
  <si>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</si>
  <si>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</si>
  <si>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</si>
  <si>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</si>
  <si>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</si>
  <si>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</si>
  <si>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</si>
  <si>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</si>
  <si>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</si>
  <si>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</si>
  <si>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</si>
  <si>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</si>
  <si>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</si>
  <si>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</si>
  <si>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</si>
  <si>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</si>
  <si>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</si>
  <si>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</si>
  <si>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</si>
  <si>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</si>
  <si>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</si>
  <si>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</si>
  <si>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</si>
  <si>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</si>
  <si>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</si>
  <si>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</si>
  <si>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</si>
  <si>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</si>
  <si>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</si>
  <si>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</si>
  <si>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</si>
  <si>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</si>
  <si>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</si>
  <si>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</si>
  <si>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</si>
  <si>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</si>
  <si>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</si>
  <si>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</si>
  <si>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</si>
  <si>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</si>
  <si>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</si>
  <si>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</si>
  <si>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</si>
  <si>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</si>
  <si>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</si>
  <si>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</si>
  <si>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</si>
  <si>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</si>
  <si>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</si>
  <si>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</si>
  <si>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</si>
  <si>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</si>
  <si>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</si>
  <si>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</si>
  <si>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</si>
  <si>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</si>
  <si>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</si>
  <si>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</si>
  <si>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</si>
  <si>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</si>
  <si>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</si>
  <si>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</si>
  <si>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</si>
  <si>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</si>
  <si>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</si>
  <si>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</si>
  <si>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</si>
  <si>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</si>
  <si>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</si>
  <si>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</si>
  <si>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</si>
  <si>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</si>
  <si>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</si>
  <si>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</si>
  <si>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</si>
  <si>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</si>
  <si>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</si>
  <si>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</si>
  <si>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</si>
  <si>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</si>
  <si>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</si>
  <si>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</si>
  <si>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</si>
  <si>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</si>
  <si>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</si>
  <si>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</si>
  <si>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</si>
  <si>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</si>
  <si>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</si>
  <si>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</si>
  <si>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</si>
  <si>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</si>
  <si>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</si>
  <si>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</si>
  <si>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</si>
  <si>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</si>
  <si>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</si>
  <si>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</si>
  <si>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</si>
  <si>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</si>
  <si>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</si>
  <si>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</si>
  <si>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</si>
  <si>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</si>
  <si>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</si>
  <si>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</si>
  <si>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</si>
  <si>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</si>
  <si>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</si>
  <si>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</si>
  <si>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</si>
  <si>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</si>
  <si>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</si>
  <si>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</si>
  <si>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</si>
  <si>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</si>
  <si>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</si>
  <si>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</si>
  <si>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</si>
  <si>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</si>
  <si>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</si>
  <si>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</si>
  <si>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</si>
  <si>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</si>
  <si>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</si>
  <si>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</si>
  <si>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</si>
  <si>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</si>
  <si>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</si>
  <si>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</si>
  <si>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</si>
  <si>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</si>
  <si>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</si>
  <si>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</si>
  <si>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</si>
  <si>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</si>
  <si>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</si>
  <si>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</si>
  <si>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</si>
  <si>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</si>
  <si>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</si>
  <si>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</si>
  <si>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</si>
  <si>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</si>
  <si>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</si>
  <si>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</si>
  <si>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</si>
  <si>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</si>
  <si>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</si>
  <si>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</si>
  <si>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</si>
  <si>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</si>
  <si>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</si>
  <si>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</si>
  <si>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</si>
  <si>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</si>
  <si>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</si>
  <si>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</si>
  <si>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</si>
  <si>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</si>
  <si>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</si>
  <si>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</si>
  <si>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</si>
  <si>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</si>
  <si>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</si>
  <si>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</si>
  <si>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</si>
  <si>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</si>
  <si>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</si>
  <si>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</si>
  <si>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</si>
  <si>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</si>
  <si>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</si>
  <si>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</si>
  <si>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</si>
  <si>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</si>
  <si>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</si>
  <si>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</si>
  <si>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</si>
  <si>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</si>
  <si>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</si>
  <si>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</si>
  <si>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</si>
  <si>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</si>
  <si>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</si>
  <si>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</si>
  <si>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</si>
  <si>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</si>
  <si>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</si>
  <si>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</si>
  <si>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</si>
  <si>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</si>
  <si>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</si>
  <si>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</si>
  <si>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</si>
  <si>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</si>
  <si>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</si>
  <si>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</si>
  <si>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</si>
  <si>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</si>
  <si>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</si>
  <si>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</si>
  <si>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</si>
  <si>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</si>
  <si>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</si>
  <si>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</si>
  <si>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</si>
  <si>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</si>
  <si>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</si>
  <si>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</si>
  <si>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</si>
  <si>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</si>
  <si>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</si>
  <si>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</si>
  <si>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</si>
  <si>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</si>
  <si>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</si>
  <si>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</si>
  <si>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</si>
  <si>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</si>
  <si>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</si>
  <si>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</si>
  <si>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</si>
  <si>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</si>
  <si>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</si>
  <si>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</si>
  <si>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</si>
  <si>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</si>
  <si>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</si>
  <si>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</si>
  <si>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</si>
  <si>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</si>
  <si>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</si>
  <si>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</si>
  <si>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</si>
  <si>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</si>
  <si>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</si>
  <si>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</si>
  <si>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</si>
  <si>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</si>
  <si>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</si>
  <si>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</si>
  <si>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</si>
  <si>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</si>
  <si>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</si>
  <si>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</si>
  <si>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</si>
  <si>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</si>
  <si>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</si>
  <si>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</si>
  <si>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</si>
  <si>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</si>
  <si>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</si>
  <si>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</si>
  <si>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</si>
  <si>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</si>
  <si>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</si>
  <si>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</si>
  <si>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</si>
  <si>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</si>
  <si>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</si>
  <si>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</si>
  <si>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</si>
  <si>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</si>
  <si>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</si>
  <si>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</si>
  <si>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</si>
  <si>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</si>
  <si>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</si>
  <si>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</si>
  <si>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</si>
  <si>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</si>
  <si>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</si>
  <si>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</si>
  <si>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</si>
  <si>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</si>
  <si>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</si>
  <si>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</si>
  <si>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</si>
  <si>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</si>
  <si>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</si>
  <si>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</si>
  <si>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</si>
  <si>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</si>
  <si>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</si>
  <si>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</si>
  <si>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</si>
  <si>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</si>
  <si>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</si>
  <si>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</si>
  <si>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</si>
  <si>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</si>
  <si>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</si>
  <si>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</si>
  <si>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</si>
  <si>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</si>
  <si>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</si>
  <si>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</si>
  <si>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</si>
  <si>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</si>
  <si>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</si>
  <si>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</si>
  <si>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</si>
  <si>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</si>
  <si>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</si>
  <si>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</si>
  <si>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</si>
  <si>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</si>
  <si>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</si>
  <si>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</si>
  <si>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</si>
  <si>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</si>
  <si>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</si>
  <si>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</si>
  <si>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</si>
  <si>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</si>
  <si>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</si>
  <si>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</si>
  <si>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</si>
  <si>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</si>
  <si>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</si>
  <si>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</si>
  <si>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</si>
  <si>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</si>
  <si>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</si>
  <si>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</si>
  <si>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</si>
  <si>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</si>
  <si>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</si>
  <si>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</si>
  <si>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</si>
  <si>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</si>
  <si>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</si>
  <si>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</si>
  <si>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</si>
  <si>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</si>
  <si>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</si>
  <si>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</si>
  <si>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</si>
  <si>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</si>
  <si>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</si>
  <si>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</si>
  <si>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</si>
  <si>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</si>
  <si>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</si>
  <si>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</si>
  <si>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</si>
  <si>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</si>
  <si>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</si>
  <si>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</si>
  <si>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</si>
  <si>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</si>
  <si>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</si>
  <si>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</si>
  <si>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</si>
  <si>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</si>
  <si>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</si>
  <si>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</si>
  <si>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</si>
  <si>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</si>
  <si>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</si>
  <si>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</si>
  <si>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</si>
  <si>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</si>
  <si>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</si>
  <si>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</si>
  <si>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</si>
  <si>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</si>
  <si>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</si>
  <si>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</si>
  <si>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</si>
  <si>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</si>
  <si>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</si>
  <si>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</si>
  <si>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</si>
  <si>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</si>
  <si>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</si>
  <si>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</si>
  <si>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</si>
  <si>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</si>
  <si>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</si>
  <si>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</si>
  <si>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</si>
  <si>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</si>
  <si>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</si>
  <si>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</si>
  <si>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</si>
  <si>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</si>
  <si>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</si>
  <si>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</si>
  <si>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</si>
  <si>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</si>
  <si>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</si>
  <si>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</si>
  <si>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</si>
  <si>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</si>
  <si>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</si>
  <si>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</si>
  <si>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</si>
  <si>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</si>
  <si>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</si>
  <si>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</si>
  <si>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</si>
  <si>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</si>
  <si>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</si>
  <si>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</si>
  <si>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</si>
  <si>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</si>
  <si>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</si>
  <si>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</si>
  <si>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</si>
  <si>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</si>
  <si>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</si>
  <si>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</si>
  <si>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</si>
  <si>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</si>
  <si>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</si>
  <si>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</si>
  <si>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</si>
  <si>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</si>
  <si>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</si>
  <si>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</si>
  <si>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</si>
  <si>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</si>
  <si>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</si>
  <si>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</si>
  <si>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</si>
  <si>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</si>
  <si>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</si>
  <si>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</si>
  <si>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</si>
  <si>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</si>
  <si>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</si>
  <si>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</si>
  <si>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</si>
  <si>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</si>
  <si>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</si>
  <si>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</si>
  <si>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</si>
  <si>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</si>
  <si>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</si>
  <si>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</si>
  <si>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</si>
  <si>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</si>
  <si>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</si>
  <si>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</si>
  <si>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</si>
  <si>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</si>
  <si>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</si>
  <si>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</si>
  <si>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</si>
  <si>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</si>
  <si>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</si>
  <si>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</si>
  <si>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</si>
  <si>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</si>
  <si>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</si>
  <si>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</si>
  <si>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</si>
  <si>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</si>
  <si>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</si>
  <si>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</si>
  <si>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</si>
  <si>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</si>
  <si>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</si>
  <si>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</si>
  <si>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</si>
  <si>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</si>
  <si>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</si>
  <si>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</si>
  <si>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</si>
  <si>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</si>
  <si>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</si>
  <si>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</si>
  <si>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</si>
  <si>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</si>
  <si>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</si>
  <si>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</si>
  <si>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</si>
  <si>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</si>
  <si>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</si>
  <si>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</si>
  <si>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</si>
  <si>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</si>
  <si>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</si>
  <si>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</si>
  <si>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</si>
  <si>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</si>
  <si>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</si>
  <si>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</si>
  <si>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</si>
  <si>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</si>
  <si>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</si>
  <si>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</si>
  <si>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</si>
  <si>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</si>
  <si>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</si>
  <si>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</si>
  <si>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</si>
  <si>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</si>
  <si>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</si>
  <si>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</si>
  <si>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</si>
  <si>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</si>
  <si>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</si>
  <si>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</si>
  <si>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</si>
  <si>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</si>
  <si>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</si>
  <si>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</si>
  <si>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</si>
  <si>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</si>
  <si>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</si>
  <si>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</si>
  <si>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</si>
  <si>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</si>
  <si>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</si>
  <si>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</si>
  <si>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</si>
  <si>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</si>
  <si>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</si>
  <si>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</si>
  <si>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</si>
  <si>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</si>
  <si>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</si>
  <si>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</si>
  <si>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</si>
  <si>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</si>
  <si>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</si>
  <si>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</si>
  <si>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</si>
  <si>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</si>
  <si>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</si>
  <si>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</si>
  <si>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</si>
  <si>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</si>
  <si>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</si>
  <si>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</si>
  <si>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</si>
  <si>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</si>
  <si>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</si>
  <si>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</si>
  <si>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</si>
  <si>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</si>
  <si>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</si>
  <si>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</si>
  <si>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</si>
  <si>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</si>
  <si>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</si>
  <si>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</si>
  <si>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</si>
  <si>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</si>
  <si>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</si>
  <si>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</si>
  <si>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</si>
  <si>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</si>
  <si>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</si>
  <si>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</si>
  <si>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</si>
  <si>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</si>
  <si>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</si>
  <si>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</si>
  <si>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</si>
  <si>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</si>
  <si>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</si>
  <si>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</si>
  <si>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</si>
  <si>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</si>
  <si>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</si>
  <si>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</si>
  <si>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</si>
  <si>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</si>
  <si>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</si>
  <si>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</si>
  <si>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</si>
  <si>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</si>
  <si>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</si>
  <si>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</si>
  <si>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</si>
  <si>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</si>
  <si>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</si>
  <si>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</si>
  <si>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</si>
  <si>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</si>
  <si>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</si>
  <si>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</si>
  <si>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</si>
  <si>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</si>
  <si>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</si>
  <si>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</si>
  <si>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</si>
  <si>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</si>
  <si>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</si>
  <si>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</si>
  <si>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</si>
  <si>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</si>
  <si>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</si>
  <si>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</si>
  <si>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</si>
  <si>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</si>
  <si>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</si>
  <si>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</si>
  <si>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</si>
  <si>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</si>
  <si>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</si>
  <si>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</si>
  <si>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</si>
  <si>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</si>
  <si>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</si>
  <si>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</si>
  <si>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</si>
  <si>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</si>
  <si>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</si>
  <si>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</si>
  <si>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</si>
  <si>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</si>
  <si>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</si>
  <si>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</si>
  <si>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</si>
  <si>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</si>
  <si>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</si>
  <si>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</si>
  <si>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</si>
  <si>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</si>
  <si>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</si>
  <si>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</si>
  <si>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</si>
  <si>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</si>
  <si>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</si>
  <si>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</si>
  <si>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</si>
  <si>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</si>
  <si>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</si>
  <si>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</si>
  <si>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</si>
  <si>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</si>
  <si>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</si>
  <si>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</si>
  <si>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</si>
  <si>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</si>
  <si>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</si>
  <si>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</si>
  <si>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</si>
  <si>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</si>
  <si>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</si>
  <si>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</si>
  <si>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</si>
  <si>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</si>
  <si>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</si>
  <si>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</si>
  <si>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</si>
  <si>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</si>
  <si>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</si>
  <si>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</si>
  <si>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</si>
  <si>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</si>
  <si>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</si>
  <si>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</si>
  <si>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</si>
  <si>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</si>
  <si>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</si>
  <si>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</si>
  <si>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</si>
  <si>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</si>
  <si>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</si>
  <si>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</si>
  <si>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</si>
  <si>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</si>
  <si>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</si>
  <si>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</si>
  <si>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</si>
  <si>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</si>
  <si>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</si>
  <si>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</si>
  <si>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</si>
  <si>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</si>
  <si>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</si>
  <si>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</si>
  <si>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</si>
  <si>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</si>
  <si>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</si>
  <si>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</si>
  <si>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</si>
  <si>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</si>
  <si>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</si>
  <si>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</si>
  <si>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</si>
  <si>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</si>
  <si>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</si>
  <si>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</si>
  <si>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</si>
  <si>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</si>
  <si>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</si>
  <si>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</si>
  <si>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</si>
  <si>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</si>
  <si>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</si>
  <si>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</si>
  <si>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</si>
  <si>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</si>
  <si>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</si>
  <si>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</si>
  <si>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</si>
  <si>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</si>
  <si>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</si>
  <si>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</si>
  <si>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</si>
  <si>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</si>
  <si>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</si>
  <si>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</si>
  <si>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</si>
  <si>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</si>
  <si>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</si>
  <si>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</si>
  <si>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</si>
  <si>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</si>
  <si>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</si>
  <si>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</si>
  <si>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</si>
  <si>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</si>
  <si>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</si>
  <si>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</si>
  <si>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</si>
  <si>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</si>
  <si>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</si>
  <si>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</si>
  <si>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</si>
  <si>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</si>
  <si>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</si>
  <si>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</si>
  <si>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</si>
  <si>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</si>
  <si>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</si>
  <si>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</si>
  <si>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</si>
  <si>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</si>
  <si>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</si>
  <si>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</si>
  <si>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</si>
  <si>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</si>
  <si>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</si>
  <si>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</si>
  <si>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</si>
  <si>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</si>
  <si>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</si>
  <si>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</si>
  <si>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</si>
  <si>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</si>
  <si>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</si>
  <si>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</si>
  <si>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</si>
  <si>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</si>
  <si>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</si>
  <si>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</si>
  <si>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</si>
  <si>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</si>
  <si>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</si>
  <si>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</si>
  <si>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</si>
  <si>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</si>
  <si>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</si>
  <si>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</si>
  <si>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</si>
  <si>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</si>
  <si>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</si>
  <si>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</si>
  <si>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</si>
  <si>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</si>
  <si>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</si>
  <si>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</si>
  <si>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</si>
  <si>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</si>
  <si>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</si>
  <si>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</si>
  <si>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</si>
  <si>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</si>
  <si>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</si>
  <si>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</si>
  <si>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</si>
  <si>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</si>
  <si>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</si>
  <si>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</si>
  <si>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</si>
  <si>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</si>
  <si>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</si>
  <si>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</si>
  <si>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</si>
  <si>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</si>
  <si>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</si>
  <si>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</si>
  <si>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</si>
  <si>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</si>
  <si>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</si>
  <si>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</si>
  <si>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</si>
  <si>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</si>
  <si>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</si>
  <si>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</si>
  <si>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</si>
  <si>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</si>
  <si>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</si>
  <si>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</si>
  <si>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</si>
  <si>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</si>
  <si>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</si>
  <si>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</si>
  <si>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</si>
  <si>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</si>
  <si>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</si>
  <si>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</si>
  <si>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</si>
  <si>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</si>
  <si>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</si>
  <si>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</si>
  <si>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</si>
  <si>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</si>
  <si>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</si>
  <si>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</si>
  <si>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</si>
  <si>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</si>
  <si>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</si>
  <si>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</si>
  <si>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</si>
  <si>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</si>
  <si>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</si>
  <si>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</si>
  <si>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</si>
  <si>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</si>
  <si>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</si>
  <si>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</si>
  <si>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</si>
  <si>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</si>
  <si>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</si>
  <si>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</si>
  <si>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</si>
  <si>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</si>
  <si>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</si>
  <si>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</si>
  <si>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</si>
  <si>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</si>
  <si>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</si>
  <si>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</si>
  <si>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</si>
  <si>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</si>
  <si>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</si>
  <si>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</si>
  <si>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</si>
  <si>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</si>
  <si>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</si>
  <si>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</si>
  <si>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</si>
  <si>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</si>
  <si>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</si>
  <si>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</si>
  <si>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</si>
  <si>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</si>
  <si>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</si>
  <si>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</si>
  <si>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</si>
  <si>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</si>
  <si>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</si>
  <si>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</si>
  <si>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</si>
  <si>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</si>
  <si>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</si>
  <si>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</si>
  <si>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</si>
  <si>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</si>
  <si>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</si>
  <si>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</si>
  <si>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</si>
  <si>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</si>
  <si>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</si>
  <si>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</si>
  <si>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</si>
  <si>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</si>
  <si>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</si>
  <si>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</si>
  <si>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</si>
  <si>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</si>
  <si>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</si>
  <si>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</si>
  <si>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</si>
  <si>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</si>
  <si>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</si>
  <si>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</si>
  <si>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</si>
  <si>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</si>
  <si>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</si>
  <si>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</si>
  <si>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</si>
  <si>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</si>
  <si>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</si>
  <si>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</si>
  <si>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</si>
  <si>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</si>
  <si>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</si>
  <si>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</si>
  <si>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</si>
  <si>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</si>
  <si>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</si>
  <si>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</si>
  <si>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</si>
  <si>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</si>
  <si>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</si>
  <si>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</si>
  <si>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</si>
  <si>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</si>
  <si>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</si>
  <si>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</si>
  <si>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</si>
  <si>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</si>
  <si>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</si>
  <si>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</si>
  <si>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</si>
  <si>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</si>
  <si>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</si>
  <si>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</si>
  <si>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</si>
  <si>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</si>
  <si>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</si>
  <si>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</si>
  <si>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</si>
  <si>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</si>
  <si>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</si>
  <si>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</si>
  <si>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</si>
  <si>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</si>
  <si>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</si>
  <si>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</si>
  <si>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</si>
  <si>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</si>
  <si>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</si>
  <si>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</si>
  <si>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</si>
  <si>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</si>
  <si>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</si>
  <si>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</si>
  <si>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</si>
  <si>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</si>
  <si>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</si>
  <si>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</si>
  <si>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</si>
  <si>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</si>
  <si>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</si>
  <si>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</si>
  <si>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</si>
  <si>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</si>
  <si>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</si>
  <si>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</si>
  <si>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</si>
  <si>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</si>
  <si>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</si>
  <si>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</si>
  <si>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</si>
  <si>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</si>
  <si>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</si>
  <si>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</si>
  <si>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</si>
  <si>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</si>
  <si>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</si>
  <si>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</si>
  <si>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</si>
  <si>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</si>
  <si>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</si>
  <si>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</si>
  <si>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</si>
  <si>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</si>
  <si>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</si>
  <si>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</si>
  <si>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</si>
  <si>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</si>
  <si>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</si>
  <si>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</si>
  <si>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</si>
  <si>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</si>
  <si>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</si>
  <si>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</si>
  <si>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</si>
  <si>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</si>
  <si>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</si>
  <si>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</si>
  <si>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</si>
  <si>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</si>
  <si>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</si>
  <si>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</si>
  <si>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</si>
  <si>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</si>
  <si>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</si>
  <si>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</si>
  <si>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</si>
  <si>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</si>
  <si>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</si>
  <si>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</si>
  <si>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</si>
  <si>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</si>
  <si>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</si>
  <si>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</si>
  <si>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</si>
  <si>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</si>
  <si>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</si>
  <si>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</si>
  <si>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</si>
  <si>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</si>
  <si>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</si>
  <si>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</si>
  <si>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</si>
  <si>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</si>
  <si>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</si>
  <si>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</si>
  <si>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</si>
  <si>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</si>
  <si>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</si>
  <si>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</si>
  <si>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</si>
  <si>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</si>
  <si>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</si>
  <si>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</si>
  <si>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</si>
  <si>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</si>
  <si>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</si>
  <si>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</si>
  <si>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</si>
  <si>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</si>
  <si>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</si>
  <si>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</si>
  <si>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</si>
  <si>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</si>
  <si>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</si>
  <si>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</si>
  <si>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</si>
  <si>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</si>
  <si>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</si>
  <si>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</si>
  <si>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</si>
  <si>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</si>
  <si>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</si>
  <si>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</si>
  <si>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</si>
  <si>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</si>
  <si>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</si>
  <si>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</si>
  <si>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</si>
  <si>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</si>
  <si>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</si>
  <si>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</si>
  <si>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</si>
  <si>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</si>
  <si>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</si>
  <si>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</si>
  <si>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</si>
  <si>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</si>
  <si>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</si>
  <si>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</si>
  <si>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</si>
  <si>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</si>
  <si>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</si>
  <si>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</si>
  <si>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</si>
  <si>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</si>
  <si>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</si>
  <si>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</si>
  <si>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</si>
  <si>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</si>
  <si>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</si>
  <si>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</si>
  <si>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</si>
  <si>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</si>
  <si>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</si>
  <si>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</si>
  <si>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</si>
  <si>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</si>
  <si>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</si>
  <si>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</si>
  <si>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</si>
  <si>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</si>
  <si>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</si>
  <si>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</si>
  <si>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</si>
  <si>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</si>
  <si>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</si>
  <si>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</si>
  <si>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</si>
  <si>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</si>
  <si>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</si>
  <si>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</si>
  <si>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</si>
  <si>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</si>
  <si>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</si>
  <si>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</si>
  <si>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</si>
  <si>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</si>
  <si>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</si>
  <si>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</si>
  <si>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</si>
  <si>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</si>
  <si>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</si>
  <si>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</si>
  <si>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</si>
  <si>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</si>
  <si>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</si>
  <si>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</si>
  <si>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</si>
  <si>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</si>
  <si>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</si>
  <si>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</si>
  <si>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</si>
  <si>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</si>
  <si>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</si>
  <si>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</si>
  <si>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</si>
  <si>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</si>
  <si>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</si>
  <si>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</si>
  <si>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</si>
  <si>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</si>
  <si>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</si>
  <si>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</si>
  <si>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</si>
  <si>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</si>
  <si>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</si>
  <si>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</si>
  <si>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</si>
  <si>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</si>
  <si>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</si>
  <si>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</si>
  <si>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</si>
  <si>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</si>
  <si>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</si>
  <si>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</si>
  <si>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</si>
  <si>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</si>
  <si>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</si>
  <si>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</si>
  <si>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</si>
  <si>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</si>
  <si>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</si>
  <si>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</si>
  <si>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</si>
  <si>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</si>
  <si>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</si>
  <si>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</si>
  <si>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</si>
  <si>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</si>
  <si>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</si>
  <si>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</si>
  <si>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</si>
  <si>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</si>
  <si>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</si>
  <si>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</si>
  <si>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</si>
  <si>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</si>
  <si>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</si>
  <si>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</si>
  <si>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</si>
  <si>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</si>
  <si>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</si>
  <si>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</si>
  <si>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</si>
  <si>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</si>
  <si>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</si>
  <si>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</si>
  <si>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</si>
  <si>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</si>
  <si>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</si>
  <si>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</si>
  <si>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</si>
  <si>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</si>
  <si>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</si>
  <si>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</si>
  <si>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</si>
  <si>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</si>
  <si>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</si>
  <si>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</si>
  <si>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</si>
  <si>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</si>
  <si>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</si>
  <si>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</si>
  <si>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</si>
  <si>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</si>
  <si>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</si>
  <si>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</si>
  <si>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</si>
  <si>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</si>
  <si>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</si>
  <si>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</si>
  <si>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</si>
  <si>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</si>
  <si>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</si>
  <si>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</si>
  <si>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</si>
  <si>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</si>
  <si>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</si>
  <si>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</si>
  <si>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</si>
  <si>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</si>
  <si>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</si>
  <si>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</si>
  <si>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</si>
  <si>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</si>
  <si>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</si>
  <si>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</si>
  <si>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</si>
  <si>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</si>
  <si>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</si>
  <si>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</si>
  <si>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</si>
  <si>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</si>
  <si>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</si>
  <si>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</si>
  <si>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</si>
  <si>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</si>
  <si>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</si>
  <si>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</si>
  <si>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</si>
  <si>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</si>
  <si>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</si>
  <si>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</si>
  <si>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</si>
  <si>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</si>
  <si>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</si>
  <si>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</si>
  <si>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</si>
  <si>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</si>
  <si>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</si>
  <si>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</si>
  <si>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</si>
  <si>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</si>
  <si>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</si>
  <si>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</si>
  <si>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</si>
  <si>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</si>
  <si>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</si>
  <si>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</si>
  <si>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</si>
  <si>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</si>
  <si>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</si>
  <si>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</si>
  <si>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</si>
  <si>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</si>
  <si>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</si>
  <si>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</si>
  <si>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</si>
  <si>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</si>
  <si>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</si>
  <si>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</si>
  <si>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</si>
  <si>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</si>
  <si>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</si>
  <si>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</si>
  <si>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</si>
  <si>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</si>
  <si>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</si>
  <si>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</si>
  <si>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</si>
  <si>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</si>
  <si>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</si>
  <si>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</si>
  <si>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</si>
  <si>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</si>
  <si>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</si>
  <si>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</si>
  <si>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</si>
  <si>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</si>
  <si>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</si>
  <si>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</si>
  <si>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</si>
  <si>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</si>
  <si>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</si>
  <si>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</si>
  <si>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</si>
  <si>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</si>
  <si>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</si>
  <si>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</si>
  <si>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</si>
  <si>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</si>
  <si>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</si>
  <si>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</si>
  <si>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</si>
  <si>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</si>
  <si>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</si>
  <si>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</si>
  <si>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</si>
  <si>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</si>
  <si>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</si>
  <si>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</si>
  <si>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</si>
  <si>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</si>
  <si>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</si>
  <si>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</si>
  <si>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</si>
  <si>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</si>
  <si>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</si>
  <si>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</si>
  <si>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</si>
  <si>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</si>
  <si>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</si>
  <si>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</si>
  <si>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</si>
  <si>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</si>
  <si>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</si>
  <si>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</si>
  <si>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</si>
  <si>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</si>
  <si>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</si>
  <si>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</si>
  <si>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</si>
  <si>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</si>
  <si>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</si>
  <si>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</si>
  <si>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</si>
  <si>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</si>
  <si>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</si>
  <si>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</si>
  <si>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</si>
  <si>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</si>
  <si>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</si>
  <si>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</si>
  <si>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</si>
  <si>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</si>
  <si>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</si>
  <si>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</si>
  <si>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</si>
  <si>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</si>
  <si>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</si>
  <si>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</si>
  <si>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</si>
  <si>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</si>
  <si>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</si>
  <si>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</si>
  <si>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</si>
  <si>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</si>
  <si>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</si>
  <si>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</si>
  <si>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</si>
  <si>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</si>
  <si>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</si>
  <si>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</si>
  <si>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</si>
  <si>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</si>
  <si>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</si>
  <si>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</si>
  <si>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</si>
  <si>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</si>
  <si>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</si>
  <si>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</si>
  <si>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</si>
  <si>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</si>
  <si>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</si>
  <si>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</si>
  <si>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</si>
  <si>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</si>
  <si>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</si>
  <si>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</si>
  <si>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</si>
  <si>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</si>
  <si>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</si>
  <si>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</si>
  <si>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</si>
  <si>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</si>
  <si>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</si>
  <si>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</si>
  <si>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</si>
  <si>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</si>
  <si>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</si>
  <si>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</si>
  <si>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</si>
  <si>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</si>
  <si>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</si>
  <si>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</si>
  <si>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</si>
  <si>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</si>
  <si>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</si>
  <si>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</si>
  <si>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</si>
  <si>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</si>
  <si>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</si>
  <si>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</si>
  <si>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</si>
  <si>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</si>
  <si>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</si>
  <si>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</si>
  <si>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</si>
  <si>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</si>
  <si>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</si>
  <si>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</si>
  <si>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</si>
  <si>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</si>
  <si>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</si>
  <si>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</si>
  <si>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</si>
  <si>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</si>
  <si>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</si>
  <si>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</si>
  <si>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</si>
  <si>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</si>
  <si>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</si>
  <si>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</si>
  <si>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</si>
  <si>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</si>
  <si>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</si>
  <si>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</si>
  <si>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</si>
  <si>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</si>
  <si>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</si>
  <si>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</si>
  <si>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</si>
  <si>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</si>
  <si>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</si>
  <si>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</si>
  <si>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</si>
  <si>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</si>
  <si>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</si>
  <si>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</si>
  <si>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</si>
  <si>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</si>
  <si>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</si>
  <si>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</si>
  <si>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</si>
  <si>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</si>
  <si>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</si>
  <si>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</si>
  <si>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</si>
  <si>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</si>
  <si>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</si>
  <si>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</si>
  <si>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</si>
  <si>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</si>
  <si>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</si>
  <si>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</si>
  <si>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</si>
  <si>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</si>
  <si>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</si>
  <si>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</si>
  <si>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</si>
  <si>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</si>
  <si>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</si>
  <si>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</si>
  <si>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</si>
  <si>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</si>
  <si>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</si>
  <si>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</si>
  <si>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</si>
  <si>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</si>
  <si>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</si>
  <si>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</si>
  <si>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</si>
  <si>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</si>
  <si>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</si>
  <si>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</si>
  <si>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</si>
  <si>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</si>
  <si>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</si>
  <si>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</si>
  <si>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</si>
  <si>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</si>
  <si>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</si>
  <si>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</si>
  <si>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</si>
  <si>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</si>
  <si>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</si>
  <si>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</si>
  <si>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</si>
  <si>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</si>
  <si>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</si>
  <si>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</si>
  <si>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</si>
  <si>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</si>
  <si>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</si>
  <si>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</si>
  <si>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</si>
  <si>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</si>
  <si>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</si>
  <si>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</si>
  <si>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</si>
  <si>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</si>
  <si>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</si>
  <si>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</si>
  <si>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</si>
  <si>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</si>
  <si>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</si>
  <si>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</si>
  <si>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</si>
  <si>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</si>
  <si>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</si>
  <si>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</si>
  <si>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</si>
  <si>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</si>
  <si>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</si>
  <si>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</si>
  <si>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</si>
  <si>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</si>
  <si>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</si>
  <si>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</si>
  <si>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</si>
  <si>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</si>
  <si>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</si>
  <si>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</si>
  <si>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</si>
  <si>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</si>
  <si>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</si>
  <si>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</si>
  <si>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</si>
  <si>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</si>
  <si>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</si>
  <si>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</si>
  <si>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</si>
  <si>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</si>
  <si>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</si>
  <si>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</si>
  <si>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</si>
  <si>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</si>
  <si>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</si>
  <si>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</si>
  <si>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</si>
  <si>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</si>
  <si>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</si>
  <si>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</si>
  <si>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</si>
  <si>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</si>
  <si>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</si>
  <si>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</si>
  <si>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</si>
  <si>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</si>
  <si>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</si>
  <si>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</si>
  <si>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</si>
  <si>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</si>
  <si>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</si>
  <si>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</si>
  <si>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</si>
  <si>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</si>
  <si>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</si>
  <si>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</si>
  <si>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</si>
  <si>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</si>
  <si>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</si>
  <si>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</si>
  <si>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</si>
  <si>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</si>
  <si>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</si>
  <si>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</si>
  <si>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</si>
  <si>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</si>
  <si>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</si>
  <si>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</si>
  <si>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</si>
  <si>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</si>
  <si>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</si>
  <si>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</si>
  <si>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</si>
  <si>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</si>
  <si>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</si>
  <si>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</si>
  <si>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</si>
  <si>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</si>
  <si>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</si>
  <si>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</si>
  <si>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</si>
  <si>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</si>
  <si>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</si>
  <si>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</si>
  <si>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</si>
  <si>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</si>
  <si>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</si>
  <si>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</si>
  <si>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</si>
  <si>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</si>
  <si>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</si>
  <si>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</si>
  <si>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</si>
  <si>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</si>
  <si>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</si>
  <si>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</si>
  <si>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</si>
  <si>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</si>
  <si>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</si>
  <si>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</si>
  <si>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</si>
  <si>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</si>
  <si>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</si>
  <si>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</si>
  <si>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</si>
  <si>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</si>
  <si>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</si>
  <si>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</si>
  <si>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</si>
  <si>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</si>
  <si>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</si>
  <si>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</si>
  <si>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</si>
  <si>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</si>
  <si>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</si>
  <si>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</si>
  <si>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</si>
  <si>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</si>
  <si>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</si>
  <si>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</si>
  <si>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</si>
  <si>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</si>
  <si>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</si>
  <si>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</si>
  <si>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</si>
  <si>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</si>
  <si>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</si>
  <si>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</si>
  <si>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</si>
  <si>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</si>
  <si>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</si>
  <si>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</si>
  <si>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</si>
  <si>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</si>
  <si>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</si>
  <si>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</si>
  <si>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</si>
  <si>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</si>
  <si>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</si>
  <si>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</si>
  <si>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</si>
  <si>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</si>
  <si>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</si>
  <si>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</si>
  <si>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</si>
  <si>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</si>
  <si>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</si>
  <si>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</si>
  <si>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</si>
  <si>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</si>
  <si>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</si>
  <si>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</si>
  <si>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</si>
  <si>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</si>
  <si>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</si>
  <si>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</si>
  <si>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</si>
  <si>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</si>
  <si>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</si>
  <si>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</si>
  <si>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</si>
  <si>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</si>
  <si>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</si>
  <si>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</si>
  <si>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</si>
  <si>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</si>
  <si>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</si>
  <si>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</si>
  <si>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</si>
  <si>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</si>
  <si>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</si>
  <si>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</si>
  <si>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</si>
  <si>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</si>
  <si>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</si>
  <si>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</si>
  <si>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</si>
  <si>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</si>
  <si>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</si>
  <si>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</si>
  <si>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</si>
  <si>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</si>
  <si>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</si>
  <si>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</si>
  <si>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</si>
  <si>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</si>
  <si>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</si>
  <si>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</si>
  <si>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</si>
  <si>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</si>
  <si>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</si>
  <si>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</si>
  <si>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</si>
  <si>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</si>
  <si>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</si>
  <si>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</si>
  <si>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</si>
  <si>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</si>
  <si>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</si>
  <si>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</si>
  <si>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</si>
  <si>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</si>
  <si>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</si>
  <si>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</si>
  <si>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</si>
  <si>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</si>
  <si>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</si>
  <si>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</si>
  <si>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</si>
  <si>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</si>
  <si>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</si>
  <si>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</si>
  <si>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</si>
  <si>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</si>
  <si>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</si>
  <si>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</si>
  <si>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</si>
  <si>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</si>
  <si>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</si>
  <si>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</si>
  <si>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</si>
  <si>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</si>
  <si>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</si>
  <si>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</si>
  <si>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</si>
  <si>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</si>
  <si>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</si>
  <si>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</si>
  <si>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</si>
  <si>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</si>
  <si>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</si>
  <si>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</si>
  <si>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</si>
  <si>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</si>
  <si>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</si>
  <si>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</si>
  <si>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</si>
  <si>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</si>
  <si>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</si>
  <si>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</si>
  <si>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</si>
  <si>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</si>
  <si>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</si>
  <si>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</si>
  <si>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</si>
  <si>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</si>
  <si>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</si>
  <si>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</si>
  <si>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</si>
  <si>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</si>
  <si>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</si>
  <si>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</si>
  <si>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</si>
  <si>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</si>
  <si>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</si>
  <si>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</si>
  <si>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</si>
  <si>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</si>
  <si>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</si>
  <si>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</si>
  <si>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</si>
  <si>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</si>
  <si>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</si>
  <si>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</si>
  <si>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</si>
  <si>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</si>
  <si>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</si>
  <si>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</si>
  <si>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</si>
  <si>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</si>
  <si>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</si>
  <si>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</si>
  <si>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</si>
  <si>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</si>
  <si>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</si>
  <si>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</si>
  <si>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</si>
  <si>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</si>
  <si>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</si>
  <si>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</si>
  <si>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</si>
  <si>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</si>
  <si>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</si>
  <si>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</si>
  <si>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</si>
  <si>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</si>
  <si>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</si>
  <si>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</si>
  <si>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</si>
  <si>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</si>
  <si>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</si>
  <si>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</si>
  <si>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</si>
  <si>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</si>
  <si>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</si>
  <si>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</si>
  <si>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</si>
  <si>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</si>
  <si>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</si>
  <si>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</si>
  <si>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</si>
  <si>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</si>
  <si>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</si>
  <si>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</si>
  <si>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</si>
  <si>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</si>
  <si>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</si>
  <si>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</si>
  <si>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</si>
  <si>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</si>
  <si>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</si>
  <si>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</si>
  <si>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</si>
  <si>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</si>
  <si>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</si>
  <si>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</si>
  <si>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</si>
  <si>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</si>
  <si>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</si>
  <si>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</si>
  <si>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</si>
  <si>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</si>
  <si>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</si>
  <si>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</si>
  <si>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</si>
  <si>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</si>
  <si>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</si>
  <si>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</si>
  <si>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</si>
  <si>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</si>
  <si>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</si>
  <si>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</si>
  <si>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</si>
  <si>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</si>
  <si>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</si>
  <si>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</si>
  <si>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</si>
  <si>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</si>
  <si>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</si>
  <si>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</si>
  <si>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</si>
  <si>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</si>
  <si>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</si>
  <si>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</si>
  <si>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</si>
  <si>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</si>
  <si>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</si>
  <si>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</si>
  <si>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</si>
  <si>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</si>
  <si>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</si>
  <si>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</si>
  <si>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</si>
  <si>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</si>
  <si>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</si>
  <si>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</si>
  <si>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</si>
  <si>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</si>
  <si>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</si>
  <si>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</si>
  <si>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</si>
  <si>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</si>
  <si>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</si>
  <si>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</si>
  <si>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</si>
  <si>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</si>
  <si>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</si>
  <si>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</si>
  <si>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</si>
  <si>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</si>
  <si>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</si>
  <si>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</si>
  <si>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</si>
  <si>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</si>
  <si>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</si>
  <si>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</si>
  <si>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</si>
  <si>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</si>
  <si>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</si>
  <si>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</si>
  <si>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</si>
  <si>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</si>
  <si>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</si>
  <si>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</si>
  <si>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</si>
  <si>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</si>
  <si>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</si>
  <si>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</si>
  <si>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</si>
  <si>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</si>
  <si>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</si>
  <si>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</si>
  <si>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</si>
  <si>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</si>
  <si>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</si>
  <si>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</si>
  <si>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</si>
  <si>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</si>
  <si>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</si>
  <si>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</si>
  <si>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</si>
  <si>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</si>
  <si>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</si>
  <si>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</si>
  <si>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</si>
  <si>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</si>
  <si>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</si>
  <si>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</si>
  <si>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</si>
  <si>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</si>
  <si>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</si>
  <si>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</si>
  <si>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</si>
  <si>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</si>
  <si>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</si>
  <si>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</si>
  <si>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</si>
  <si>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</si>
  <si>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</si>
  <si>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</si>
  <si>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</si>
  <si>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</si>
  <si>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</si>
  <si>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</si>
  <si>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</si>
  <si>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</si>
  <si>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</si>
  <si>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</si>
  <si>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</si>
  <si>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</si>
  <si>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</si>
  <si>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</si>
  <si>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</si>
  <si>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</si>
  <si>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</si>
  <si>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</si>
  <si>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</si>
  <si>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</si>
  <si>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</si>
  <si>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</si>
  <si>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</si>
  <si>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</si>
  <si>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</si>
  <si>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</si>
  <si>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</si>
  <si>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</si>
  <si>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</si>
  <si>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</si>
  <si>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</si>
  <si>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</si>
  <si>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</si>
  <si>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</si>
  <si>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</si>
  <si>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</si>
  <si>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</si>
  <si>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</si>
  <si>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</si>
  <si>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</si>
  <si>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</si>
  <si>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</si>
  <si>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</si>
  <si>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</si>
  <si>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</si>
  <si>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</si>
  <si>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</si>
  <si>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</si>
  <si>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</si>
  <si>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</si>
  <si>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</si>
  <si>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</si>
  <si>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</si>
  <si>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</si>
  <si>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</si>
  <si>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</si>
  <si>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</si>
  <si>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</si>
  <si>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</si>
  <si>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</si>
  <si>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</si>
  <si>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</si>
  <si>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</si>
  <si>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</si>
  <si>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</si>
  <si>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</si>
  <si>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</si>
  <si>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</si>
  <si>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</si>
  <si>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</si>
  <si>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</si>
  <si>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</si>
  <si>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</si>
  <si>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</si>
  <si>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</si>
  <si>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</si>
  <si>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</si>
  <si>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</si>
  <si>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</si>
  <si>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</si>
  <si>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</si>
  <si>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</si>
  <si>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</si>
  <si>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</si>
  <si>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</si>
  <si>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</si>
  <si>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</si>
  <si>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</si>
  <si>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</si>
  <si>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</si>
  <si>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</si>
  <si>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</si>
  <si>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</si>
  <si>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</si>
  <si>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</si>
  <si>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</si>
  <si>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</si>
  <si>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</si>
  <si>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</si>
  <si>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</si>
  <si>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</si>
  <si>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</si>
  <si>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</si>
  <si>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</si>
  <si>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</si>
  <si>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</si>
  <si>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</si>
  <si>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</si>
  <si>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</si>
  <si>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</si>
  <si>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</si>
  <si>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</si>
  <si>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</si>
  <si>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</si>
  <si>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</si>
  <si>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</si>
  <si>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</si>
  <si>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</si>
  <si>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</si>
  <si>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</si>
  <si>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</si>
  <si>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</si>
  <si>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</si>
  <si>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</si>
  <si>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</si>
  <si>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</si>
  <si>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</si>
  <si>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</si>
  <si>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</si>
  <si>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</si>
  <si>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</si>
  <si>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</si>
  <si>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</si>
  <si>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</si>
  <si>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</si>
  <si>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</si>
  <si>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</si>
  <si>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</si>
  <si>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</si>
  <si>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</si>
  <si>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</si>
  <si>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</si>
  <si>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</si>
  <si>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</si>
  <si>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</si>
  <si>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</si>
  <si>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</si>
  <si>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</si>
  <si>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</si>
  <si>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</si>
  <si>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</si>
  <si>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</si>
  <si>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</si>
  <si>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</si>
  <si>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</si>
  <si>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</si>
  <si>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</si>
  <si>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</si>
  <si>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</si>
  <si>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</si>
  <si>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</si>
  <si>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</si>
  <si>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</si>
  <si>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</si>
  <si>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</si>
  <si>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</si>
  <si>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</si>
  <si>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</si>
  <si>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</si>
  <si>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</si>
  <si>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</si>
  <si>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</si>
  <si>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</si>
  <si>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</si>
  <si>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</si>
  <si>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</si>
  <si>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</si>
  <si>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</si>
  <si>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</si>
  <si>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</si>
  <si>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</si>
  <si>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</si>
  <si>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</si>
  <si>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</si>
  <si>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</si>
  <si>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</si>
  <si>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</si>
  <si>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</si>
  <si>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</si>
  <si>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</si>
  <si>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</si>
  <si>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</si>
  <si>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</si>
  <si>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</si>
  <si>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</si>
  <si>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</si>
  <si>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</si>
  <si>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</si>
  <si>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</si>
  <si>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</si>
  <si>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</si>
  <si>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</si>
  <si>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</si>
  <si>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</si>
  <si>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</si>
  <si>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</si>
  <si>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</si>
  <si>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</si>
  <si>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</si>
  <si>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</si>
  <si>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</si>
  <si>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</si>
  <si>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</si>
  <si>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</si>
  <si>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</si>
  <si>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</si>
  <si>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</si>
  <si>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</si>
  <si>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</si>
  <si>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</si>
  <si>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</si>
  <si>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</si>
  <si>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</si>
  <si>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</si>
  <si>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</si>
  <si>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</si>
  <si>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</si>
  <si>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</si>
  <si>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</si>
  <si>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</si>
  <si>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</si>
  <si>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</si>
  <si>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</si>
  <si>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</si>
  <si>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</si>
  <si>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</si>
  <si>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</si>
  <si>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</si>
  <si>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</si>
  <si>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</si>
  <si>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</si>
  <si>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</si>
  <si>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</si>
  <si>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</si>
  <si>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</si>
  <si>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</si>
  <si>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</si>
  <si>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</si>
  <si>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</si>
  <si>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</si>
  <si>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</si>
  <si>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</si>
  <si>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</si>
  <si>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</si>
  <si>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</si>
  <si>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</si>
  <si>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</si>
  <si>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</si>
  <si>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</si>
  <si>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</si>
  <si>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</si>
  <si>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</si>
  <si>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</si>
  <si>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</si>
  <si>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</si>
  <si>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</si>
  <si>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</si>
  <si>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</si>
  <si>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</si>
  <si>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</si>
  <si>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</si>
  <si>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</si>
  <si>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</si>
  <si>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</si>
  <si>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</si>
  <si>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</si>
  <si>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</si>
  <si>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</si>
  <si>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</si>
  <si>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</si>
  <si>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</si>
  <si>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</si>
  <si>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</si>
  <si>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</si>
  <si>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</si>
  <si>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</si>
  <si>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</si>
  <si>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</si>
  <si>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</si>
  <si>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</si>
  <si>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</si>
  <si>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</si>
  <si>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</si>
  <si>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</si>
  <si>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</si>
  <si>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</si>
  <si>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</si>
  <si>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</si>
  <si>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</si>
  <si>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</si>
  <si>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</si>
  <si>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</si>
  <si>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</si>
  <si>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</si>
  <si>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</si>
  <si>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</si>
  <si>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</si>
  <si>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</si>
  <si>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</si>
  <si>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</si>
  <si>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</si>
  <si>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</si>
  <si>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</si>
  <si>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</si>
  <si>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</si>
  <si>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</si>
  <si>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</si>
  <si>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</si>
  <si>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</si>
  <si>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</si>
  <si>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</si>
  <si>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</si>
  <si>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</si>
  <si>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</si>
  <si>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</si>
  <si>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</si>
  <si>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</si>
  <si>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</si>
  <si>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</si>
  <si>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</si>
  <si>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</si>
  <si>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</si>
  <si>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</si>
  <si>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</si>
  <si>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</si>
  <si>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</si>
  <si>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</si>
  <si>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</si>
  <si>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</si>
  <si>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</si>
  <si>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</si>
  <si>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</si>
  <si>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</si>
  <si>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</si>
  <si>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</si>
  <si>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</si>
  <si>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</si>
  <si>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</si>
  <si>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</si>
  <si>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</si>
  <si>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</si>
  <si>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</si>
  <si>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</si>
  <si>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</si>
  <si>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</si>
  <si>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</si>
  <si>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</si>
  <si>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</si>
  <si>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</si>
  <si>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</si>
  <si>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</si>
  <si>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</si>
  <si>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</si>
  <si>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</si>
  <si>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</si>
  <si>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</si>
  <si>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</si>
  <si>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</si>
  <si>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</si>
  <si>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</si>
  <si>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</si>
  <si>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</si>
  <si>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</si>
  <si>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</si>
  <si>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</si>
  <si>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</si>
  <si>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</si>
  <si>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</si>
  <si>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</si>
  <si>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</si>
  <si>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</si>
  <si>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</si>
  <si>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</si>
  <si>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</si>
  <si>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</si>
  <si>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</si>
  <si>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</si>
  <si>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</si>
  <si>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</si>
  <si>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</si>
  <si>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</si>
  <si>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</si>
  <si>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</si>
  <si>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</si>
  <si>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</si>
  <si>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</si>
  <si>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</si>
  <si>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</si>
  <si>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</si>
  <si>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</si>
  <si>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</si>
  <si>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</si>
  <si>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</si>
  <si>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</si>
  <si>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</si>
  <si>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</si>
  <si>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</si>
  <si>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</si>
  <si>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</si>
  <si>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</si>
  <si>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</si>
  <si>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</si>
  <si>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</si>
  <si>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</si>
  <si>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</si>
  <si>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</si>
  <si>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</si>
  <si>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</si>
  <si>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</si>
  <si>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</si>
  <si>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</si>
  <si>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</si>
  <si>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</si>
  <si>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</si>
  <si>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</si>
  <si>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</si>
  <si>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</si>
  <si>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</si>
  <si>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</si>
  <si>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</si>
  <si>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</si>
  <si>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</si>
  <si>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</si>
  <si>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</si>
  <si>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</si>
  <si>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</si>
  <si>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</si>
  <si>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</si>
  <si>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</si>
  <si>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</si>
  <si>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</si>
  <si>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</si>
  <si>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</si>
  <si>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</si>
  <si>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</si>
  <si>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</si>
  <si>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</si>
  <si>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</si>
  <si>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</si>
  <si>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</si>
  <si>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</si>
  <si>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</si>
  <si>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</si>
  <si>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</si>
  <si>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</si>
  <si>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</si>
  <si>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</si>
  <si>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</si>
  <si>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</si>
  <si>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</si>
  <si>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</si>
  <si>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</si>
  <si>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</si>
  <si>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</si>
  <si>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</si>
  <si>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</si>
  <si>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</si>
  <si>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</si>
  <si>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</si>
  <si>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</si>
  <si>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</si>
  <si>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</si>
  <si>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</si>
  <si>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</si>
  <si>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</si>
  <si>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</si>
  <si>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</si>
  <si>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</si>
  <si>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</si>
  <si>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</si>
  <si>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</si>
  <si>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</si>
  <si>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</si>
  <si>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</si>
  <si>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</si>
  <si>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</si>
  <si>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</si>
  <si>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</si>
  <si>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</si>
  <si>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</si>
  <si>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</si>
  <si>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</si>
  <si>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</si>
  <si>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</si>
  <si>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</si>
  <si>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</si>
  <si>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</si>
  <si>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</si>
  <si>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</si>
  <si>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</si>
  <si>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</si>
  <si>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</si>
  <si>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</si>
  <si>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</si>
  <si>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</si>
  <si>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</si>
  <si>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</si>
  <si>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</si>
  <si>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</si>
  <si>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</si>
  <si>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</si>
  <si>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</si>
  <si>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</si>
  <si>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</si>
  <si>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</si>
  <si>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</si>
  <si>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</si>
  <si>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</si>
  <si>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</si>
  <si>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</si>
  <si>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</si>
  <si>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</si>
  <si>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</si>
  <si>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</si>
  <si>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</si>
  <si>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</si>
  <si>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</si>
  <si>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</si>
  <si>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</si>
  <si>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</si>
  <si>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</si>
  <si>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</si>
  <si>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</si>
  <si>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</si>
  <si>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</si>
  <si>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</si>
  <si>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</si>
  <si>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</si>
  <si>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</si>
  <si>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</si>
  <si>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</si>
  <si>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</si>
  <si>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</si>
  <si>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</si>
  <si>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</si>
  <si>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</si>
  <si>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</si>
  <si>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</si>
  <si>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</si>
  <si>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</si>
  <si>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</si>
  <si>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</si>
  <si>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</si>
  <si>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</si>
  <si>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</si>
  <si>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</si>
  <si>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</si>
  <si>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</si>
  <si>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</si>
  <si>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</si>
  <si>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</si>
  <si>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</si>
  <si>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</si>
  <si>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</si>
  <si>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</si>
  <si>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</si>
  <si>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</si>
  <si>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</si>
  <si>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</si>
  <si>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</si>
  <si>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</si>
  <si>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</si>
  <si>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</si>
  <si>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</si>
  <si>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</si>
  <si>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</si>
  <si>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</si>
  <si>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</si>
  <si>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</si>
  <si>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</si>
  <si>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</si>
  <si>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</si>
  <si>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</si>
  <si>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</si>
  <si>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</si>
  <si>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</si>
  <si>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</si>
  <si>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</si>
  <si>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</si>
  <si>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</si>
  <si>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</si>
  <si>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</si>
  <si>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</si>
  <si>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</si>
  <si>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</si>
  <si>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</si>
  <si>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</si>
  <si>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</si>
  <si>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</si>
  <si>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</si>
  <si>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</si>
  <si>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</si>
  <si>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</si>
  <si>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</si>
  <si>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</si>
  <si>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</si>
  <si>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</si>
  <si>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</si>
  <si>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</si>
  <si>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</si>
  <si>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</si>
  <si>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</si>
  <si>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</si>
  <si>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</si>
  <si>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</si>
  <si>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</si>
  <si>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</si>
  <si>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</si>
  <si>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</si>
  <si>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</si>
  <si>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</si>
  <si>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</si>
  <si>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</si>
  <si>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</si>
  <si>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</si>
  <si>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</si>
  <si>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</si>
  <si>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</si>
  <si>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</si>
  <si>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</si>
  <si>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</si>
  <si>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</si>
  <si>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</si>
  <si>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</si>
  <si>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</si>
  <si>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</si>
  <si>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</si>
  <si>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</si>
  <si>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</si>
  <si>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</si>
  <si>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</si>
  <si>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</si>
  <si>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</si>
  <si>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</si>
  <si>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</si>
  <si>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</si>
  <si>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</si>
  <si>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</si>
  <si>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</si>
  <si>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</si>
  <si>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</si>
  <si>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</si>
  <si>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</si>
  <si>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</si>
  <si>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</si>
  <si>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</si>
  <si>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</si>
  <si>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</si>
  <si>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</si>
  <si>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</si>
  <si>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</si>
  <si>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</si>
  <si>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</si>
  <si>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</si>
  <si>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</si>
  <si>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</si>
  <si>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</si>
  <si>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</si>
  <si>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</si>
  <si>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</si>
  <si>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</si>
  <si>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</si>
  <si>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</si>
  <si>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</si>
  <si>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</si>
  <si>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</si>
  <si>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</si>
  <si>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</si>
  <si>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</si>
  <si>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</si>
  <si>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</si>
  <si>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</si>
  <si>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</si>
  <si>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</si>
  <si>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</si>
  <si>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</si>
  <si>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</si>
  <si>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</si>
  <si>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</si>
  <si>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</si>
  <si>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</si>
  <si>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</si>
  <si>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</si>
  <si>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</si>
  <si>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</si>
  <si>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</si>
  <si>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</si>
  <si>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</si>
  <si>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</si>
  <si>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</si>
  <si>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</si>
  <si>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</si>
  <si>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</si>
  <si>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</si>
  <si>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</si>
  <si>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</si>
  <si>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</si>
  <si>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</si>
  <si>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</si>
  <si>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</si>
  <si>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</si>
  <si>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</si>
  <si>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</si>
  <si>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</si>
  <si>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</si>
  <si>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</si>
  <si>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</si>
  <si>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</si>
  <si>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</si>
  <si>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</si>
  <si>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</si>
  <si>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</si>
  <si>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</si>
  <si>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</si>
  <si>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</si>
  <si>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</si>
  <si>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</si>
  <si>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</si>
  <si>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</si>
  <si>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</si>
  <si>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</si>
  <si>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</si>
  <si>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</si>
  <si>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</si>
  <si>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</si>
  <si>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</si>
  <si>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</si>
  <si>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</si>
  <si>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</si>
  <si>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</si>
  <si>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</si>
  <si>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</si>
  <si>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</si>
  <si>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</si>
  <si>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</si>
  <si>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</si>
  <si>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</si>
  <si>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</si>
  <si>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</si>
  <si>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</si>
  <si>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</si>
  <si>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</si>
  <si>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</si>
  <si>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</si>
  <si>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</si>
  <si>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</si>
  <si>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</si>
  <si>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</si>
  <si>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</si>
  <si>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</si>
  <si>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</si>
  <si>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</si>
  <si>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</si>
  <si>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</si>
  <si>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</si>
  <si>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</si>
  <si>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</si>
  <si>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</si>
  <si>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</si>
  <si>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</si>
  <si>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</si>
  <si>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</si>
  <si>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</si>
  <si>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</si>
  <si>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</si>
  <si>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</si>
  <si>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</si>
  <si>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</si>
  <si>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</si>
  <si>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</si>
  <si>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</si>
  <si>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</si>
  <si>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</si>
  <si>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</si>
  <si>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</si>
  <si>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</si>
  <si>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</si>
  <si>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</si>
  <si>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</si>
  <si>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</si>
  <si>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</si>
  <si>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</si>
  <si>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</si>
  <si>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</si>
  <si>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</si>
  <si>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</si>
  <si>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</si>
  <si>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</si>
  <si>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</si>
  <si>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</si>
  <si>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</si>
  <si>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</si>
  <si>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</si>
  <si>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</si>
  <si>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</si>
  <si>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</si>
  <si>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</si>
  <si>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</si>
  <si>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</si>
  <si>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</si>
  <si>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</si>
  <si>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</si>
  <si>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</si>
  <si>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</si>
  <si>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</si>
  <si>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</si>
  <si>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</si>
  <si>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</si>
  <si>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</si>
  <si>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</si>
  <si>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</si>
  <si>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</si>
  <si>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</si>
  <si>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</si>
  <si>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</si>
  <si>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</si>
  <si>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</si>
  <si>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</si>
  <si>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</si>
  <si>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</si>
  <si>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</si>
  <si>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</si>
  <si>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</si>
  <si>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</si>
  <si>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</si>
  <si>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</si>
  <si>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</si>
  <si>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</si>
  <si>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</si>
  <si>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</si>
  <si>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</si>
  <si>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</si>
  <si>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</si>
  <si>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</si>
  <si>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</si>
  <si>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</si>
  <si>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</si>
  <si>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</si>
  <si>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</si>
  <si>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</si>
  <si>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</si>
  <si>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</si>
  <si>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</si>
  <si>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</si>
  <si>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</si>
  <si>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</si>
  <si>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</si>
  <si>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</si>
  <si>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</si>
  <si>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</si>
  <si>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</si>
  <si>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</si>
  <si>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</si>
  <si>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</si>
  <si>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</si>
  <si>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</si>
  <si>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</si>
  <si>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</si>
  <si>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</si>
  <si>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</si>
  <si>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</si>
  <si>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</si>
  <si>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</si>
  <si>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</si>
  <si>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</si>
  <si>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</si>
  <si>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</si>
  <si>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</si>
  <si>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</si>
  <si>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</si>
  <si>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</si>
  <si>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</si>
  <si>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</si>
  <si>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</si>
  <si>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</si>
  <si>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</si>
  <si>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</si>
  <si>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</si>
  <si>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</si>
  <si>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</si>
  <si>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</si>
  <si>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</si>
  <si>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</si>
  <si>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</si>
  <si>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</si>
  <si>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</si>
  <si>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</si>
  <si>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</si>
  <si>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</si>
  <si>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</si>
  <si>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</si>
  <si>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</si>
  <si>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</si>
  <si>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</si>
  <si>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</si>
  <si>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</si>
  <si>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</si>
  <si>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</si>
  <si>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</si>
  <si>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</si>
  <si>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</si>
  <si>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</si>
  <si>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</si>
  <si>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</si>
  <si>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</si>
  <si>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</si>
  <si>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</si>
  <si>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</si>
  <si>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</si>
  <si>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</si>
  <si>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</si>
  <si>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</si>
  <si>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</si>
  <si>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</si>
  <si>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</si>
  <si>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</si>
  <si>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</si>
  <si>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</si>
  <si>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</si>
  <si>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</si>
  <si>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</si>
  <si>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</si>
  <si>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</si>
  <si>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</si>
  <si>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</si>
  <si>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</si>
  <si>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</si>
  <si>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</si>
  <si>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</si>
  <si>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</si>
  <si>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</si>
  <si>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</si>
  <si>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</si>
  <si>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</si>
  <si>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</si>
  <si>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</si>
  <si>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</si>
  <si>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</si>
  <si>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</si>
  <si>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</si>
  <si>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</si>
  <si>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</si>
  <si>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</si>
  <si>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</si>
  <si>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</si>
  <si>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</si>
  <si>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</si>
  <si>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</si>
  <si>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</si>
  <si>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</si>
  <si>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</si>
  <si>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</si>
  <si>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</si>
  <si>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</si>
  <si>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</si>
  <si>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</si>
  <si>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</si>
  <si>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</si>
  <si>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</si>
  <si>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</si>
  <si>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</si>
  <si>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</si>
  <si>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</si>
  <si>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</si>
  <si>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</si>
  <si>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</si>
  <si>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</si>
  <si>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</si>
  <si>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</si>
  <si>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</si>
  <si>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</si>
  <si>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</si>
  <si>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</si>
  <si>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</si>
  <si>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</si>
  <si>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</si>
  <si>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</si>
  <si>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</si>
  <si>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</si>
  <si>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</si>
  <si>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</si>
  <si>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</si>
  <si>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</si>
  <si>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</si>
  <si>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</si>
  <si>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</si>
  <si>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</si>
  <si>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</si>
  <si>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</si>
  <si>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</si>
  <si>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</si>
  <si>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</si>
  <si>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</si>
  <si>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</si>
  <si>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</si>
  <si>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</si>
  <si>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</si>
  <si>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</si>
  <si>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</si>
  <si>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</si>
  <si>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</si>
  <si>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</si>
  <si>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</si>
  <si>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</si>
  <si>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</si>
  <si>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</si>
  <si>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</si>
  <si>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</si>
  <si>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</si>
  <si>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</si>
  <si>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</si>
  <si>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</si>
  <si>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</si>
  <si>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</si>
  <si>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</si>
  <si>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</si>
  <si>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</si>
  <si>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</si>
  <si>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</si>
  <si>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</si>
  <si>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</si>
  <si>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</si>
  <si>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</si>
  <si>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</si>
  <si>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</si>
  <si>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</si>
  <si>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</si>
  <si>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</si>
  <si>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</si>
  <si>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</si>
  <si>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</si>
  <si>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</si>
  <si>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</si>
  <si>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</si>
  <si>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</si>
  <si>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</si>
  <si>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</si>
  <si>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</si>
  <si>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</si>
  <si>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</si>
  <si>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</si>
  <si>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</si>
  <si>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</si>
  <si>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</si>
  <si>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</si>
  <si>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</si>
  <si>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</si>
  <si>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</si>
  <si>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</si>
  <si>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</si>
  <si>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</si>
  <si>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</si>
  <si>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</si>
  <si>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</si>
  <si>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</si>
  <si>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</si>
  <si>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</si>
  <si>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</si>
  <si>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</si>
  <si>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</si>
  <si>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</si>
  <si>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</si>
  <si>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</si>
  <si>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</si>
  <si>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</si>
  <si>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</si>
  <si>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</si>
  <si>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</si>
  <si>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</si>
  <si>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</si>
  <si>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</si>
  <si>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</si>
  <si>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</si>
  <si>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</si>
  <si>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</si>
  <si>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</si>
  <si>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</si>
  <si>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</si>
  <si>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</si>
  <si>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</si>
  <si>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</si>
  <si>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</si>
  <si>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</si>
  <si>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</si>
  <si>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</si>
  <si>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</si>
  <si>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</si>
  <si>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</si>
  <si>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</si>
  <si>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</si>
  <si>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</si>
  <si>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</si>
  <si>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</si>
  <si>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</si>
  <si>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</si>
  <si>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</si>
  <si>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</si>
  <si>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</si>
  <si>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</si>
  <si>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</si>
  <si>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</si>
  <si>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</si>
  <si>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</si>
  <si>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</si>
  <si>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</si>
  <si>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</si>
  <si>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</si>
  <si>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</si>
  <si>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</si>
  <si>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</si>
  <si>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</si>
  <si>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</si>
  <si>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</si>
  <si>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</si>
  <si>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</si>
  <si>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</si>
  <si>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</si>
  <si>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</si>
  <si>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</si>
  <si>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</si>
  <si>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</si>
  <si>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</si>
  <si>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</si>
  <si>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</si>
  <si>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</si>
  <si>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</si>
  <si>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</si>
  <si>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</si>
  <si>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</si>
  <si>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</si>
  <si>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</si>
  <si>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</si>
  <si>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</si>
  <si>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</si>
  <si>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</si>
  <si>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</si>
  <si>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</si>
  <si>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</si>
  <si>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</si>
  <si>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</si>
  <si>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</si>
  <si>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</si>
  <si>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</si>
  <si>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</si>
  <si>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</si>
  <si>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</si>
  <si>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</si>
  <si>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</si>
  <si>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</si>
  <si>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</si>
  <si>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</si>
  <si>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</si>
  <si>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</si>
  <si>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</si>
  <si>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</si>
  <si>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</si>
  <si>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</si>
  <si>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</si>
  <si>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</si>
  <si>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</si>
  <si>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</si>
  <si>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</si>
  <si>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</si>
  <si>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</si>
  <si>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</si>
  <si>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</si>
  <si>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</si>
  <si>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</si>
  <si>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</si>
  <si>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</si>
  <si>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</si>
  <si>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</si>
  <si>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</si>
  <si>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</si>
  <si>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</si>
  <si>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</si>
  <si>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</si>
  <si>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</si>
  <si>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</si>
  <si>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</si>
  <si>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</si>
  <si>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</si>
  <si>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</si>
  <si>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</si>
  <si>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</si>
  <si>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</si>
  <si>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</si>
  <si>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</si>
  <si>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</si>
  <si>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</si>
  <si>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</si>
  <si>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</si>
  <si>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</si>
  <si>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</si>
  <si>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</si>
  <si>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</si>
  <si>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</si>
  <si>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</si>
  <si>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</si>
  <si>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</si>
  <si>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</si>
  <si>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</si>
  <si>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</si>
  <si>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</si>
  <si>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</si>
  <si>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</si>
  <si>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</si>
  <si>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</si>
  <si>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</si>
  <si>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</si>
  <si>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</si>
  <si>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</si>
  <si>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</si>
  <si>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</si>
  <si>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</si>
  <si>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</si>
  <si>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</si>
  <si>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</si>
  <si>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</si>
  <si>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</si>
  <si>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</si>
  <si>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</si>
  <si>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</si>
  <si>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</si>
  <si>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</si>
  <si>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</si>
  <si>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</si>
  <si>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</si>
  <si>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</si>
  <si>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</si>
  <si>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</si>
  <si>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</si>
  <si>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</si>
  <si>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</si>
  <si>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</si>
  <si>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</si>
  <si>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</si>
  <si>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</si>
  <si>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</si>
  <si>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</si>
  <si>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</si>
  <si>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</si>
  <si>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</si>
  <si>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</si>
  <si>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</si>
  <si>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</si>
  <si>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</si>
  <si>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</si>
  <si>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</si>
  <si>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</si>
  <si>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</si>
  <si>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</si>
  <si>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</si>
  <si>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</si>
  <si>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</si>
  <si>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</si>
  <si>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</si>
  <si>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</si>
  <si>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</si>
  <si>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</si>
  <si>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</si>
  <si>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</si>
  <si>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</si>
  <si>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</si>
  <si>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</si>
  <si>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</si>
  <si>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</si>
  <si>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</si>
  <si>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</si>
  <si>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</si>
  <si>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</si>
  <si>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</si>
  <si>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</si>
  <si>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</si>
  <si>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</si>
  <si>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</si>
  <si>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</si>
  <si>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</si>
  <si>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</si>
  <si>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</si>
  <si>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</si>
  <si>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</si>
  <si>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</si>
  <si>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</si>
  <si>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</si>
  <si>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</si>
  <si>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</si>
  <si>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</si>
  <si>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</si>
  <si>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</si>
  <si>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</si>
  <si>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</si>
  <si>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</si>
  <si>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</si>
  <si>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</si>
  <si>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</si>
  <si>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</si>
  <si>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</si>
  <si>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</si>
  <si>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</si>
  <si>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</si>
  <si>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</si>
  <si>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</si>
  <si>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</si>
  <si>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</si>
  <si>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</si>
  <si>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</si>
  <si>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</si>
  <si>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</si>
  <si>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</si>
  <si>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</si>
  <si>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</si>
  <si>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</si>
  <si>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</si>
  <si>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</si>
  <si>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</si>
  <si>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</si>
  <si>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</si>
  <si>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</si>
  <si>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</si>
  <si>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</si>
  <si>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</si>
  <si>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</si>
  <si>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</si>
  <si>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</si>
  <si>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</si>
  <si>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</si>
  <si>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</si>
  <si>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</si>
  <si>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</si>
  <si>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</si>
  <si>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</si>
  <si>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</si>
  <si>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</si>
  <si>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</si>
  <si>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</si>
  <si>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</si>
  <si>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</si>
  <si>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</si>
  <si>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</si>
  <si>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</si>
  <si>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</si>
  <si>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</si>
  <si>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</si>
  <si>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</si>
  <si>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</si>
  <si>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</si>
  <si>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</si>
  <si>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</si>
  <si>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</si>
  <si>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</si>
  <si>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</si>
  <si>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</si>
  <si>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</si>
  <si>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</si>
  <si>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</si>
  <si>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</si>
  <si>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</si>
  <si>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</si>
  <si>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</si>
  <si>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</si>
  <si>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</si>
  <si>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</si>
  <si>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</si>
  <si>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</si>
  <si>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</si>
  <si>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</si>
  <si>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</si>
  <si>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</si>
  <si>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</si>
  <si>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</si>
  <si>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</si>
  <si>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</si>
  <si>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</si>
  <si>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</si>
  <si>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</si>
  <si>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</si>
  <si>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</si>
  <si>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</si>
  <si>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</si>
  <si>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</si>
  <si>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</si>
  <si>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</si>
  <si>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</si>
  <si>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</si>
  <si>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</si>
  <si>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</si>
  <si>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</si>
  <si>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</si>
  <si>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</si>
  <si>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</si>
  <si>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</si>
  <si>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</si>
  <si>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</si>
  <si>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</si>
  <si>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</si>
  <si>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</si>
  <si>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</si>
  <si>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</si>
  <si>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</si>
  <si>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</si>
  <si>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</si>
  <si>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</si>
  <si>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</si>
  <si>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</si>
  <si>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</si>
  <si>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</si>
  <si>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</si>
  <si>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</si>
  <si>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</si>
  <si>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</si>
  <si>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</si>
  <si>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</si>
  <si>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</si>
  <si>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</si>
  <si>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</si>
  <si>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</si>
  <si>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</si>
  <si>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</si>
  <si>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</si>
  <si>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</si>
  <si>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</si>
  <si>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</si>
  <si>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</si>
  <si>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</si>
  <si>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</si>
  <si>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</si>
  <si>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</si>
  <si>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</si>
  <si>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</si>
  <si>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</si>
  <si>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</si>
  <si>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</si>
  <si>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</si>
  <si>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</si>
  <si>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</si>
  <si>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</si>
  <si>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</si>
  <si>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</si>
  <si>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</si>
  <si>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</si>
  <si>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</si>
  <si>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</si>
  <si>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</si>
  <si>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</si>
  <si>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</si>
  <si>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</si>
  <si>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</si>
  <si>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</si>
  <si>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</si>
  <si>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</si>
  <si>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</si>
  <si>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</si>
  <si>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</si>
  <si>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</si>
  <si>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</si>
  <si>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</si>
  <si>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</si>
  <si>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</si>
  <si>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</si>
  <si>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</si>
  <si>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</si>
  <si>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</si>
  <si>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</si>
  <si>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</si>
  <si>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</si>
  <si>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</si>
  <si>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</si>
  <si>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</si>
  <si>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</si>
  <si>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</si>
  <si>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</si>
  <si>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</si>
  <si>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</si>
  <si>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</si>
  <si>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</si>
  <si>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</si>
  <si>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</si>
  <si>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</si>
  <si>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</si>
  <si>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</si>
  <si>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</si>
  <si>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</si>
  <si>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</si>
  <si>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</si>
  <si>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</si>
  <si>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</si>
  <si>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</si>
  <si>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</si>
  <si>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</si>
  <si>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</si>
  <si>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</si>
  <si>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</si>
  <si>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</si>
  <si>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</si>
  <si>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</si>
  <si>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</si>
  <si>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</si>
  <si>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</si>
  <si>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</si>
  <si>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</si>
  <si>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</si>
  <si>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</si>
  <si>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</si>
  <si>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</si>
  <si>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</si>
  <si>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</si>
  <si>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</si>
  <si>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</si>
  <si>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</si>
  <si>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</si>
  <si>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</si>
  <si>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</si>
  <si>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</si>
  <si>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</si>
  <si>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</si>
  <si>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</si>
  <si>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</si>
  <si>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</si>
  <si>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</si>
  <si>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</si>
  <si>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</si>
  <si>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</si>
  <si>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</si>
  <si>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</si>
  <si>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</si>
  <si>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</si>
  <si>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</si>
  <si>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</si>
  <si>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</si>
  <si>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</si>
  <si>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</si>
  <si>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</si>
  <si>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</si>
  <si>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</si>
  <si>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</si>
  <si>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</si>
  <si>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</si>
  <si>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</si>
  <si>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</si>
  <si>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</si>
  <si>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</si>
  <si>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</si>
  <si>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</si>
  <si>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</si>
  <si>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</si>
  <si>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</si>
  <si>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</si>
  <si>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</si>
  <si>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</si>
  <si>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</si>
  <si>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</si>
  <si>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</si>
  <si>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</si>
  <si>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</si>
  <si>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</si>
  <si>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</si>
  <si>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</si>
  <si>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</si>
  <si>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</si>
  <si>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</si>
  <si>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</si>
  <si>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</si>
  <si>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</si>
  <si>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</si>
  <si>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</si>
  <si>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</si>
  <si>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</si>
  <si>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</si>
  <si>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</si>
  <si>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</si>
  <si>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</si>
  <si>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</si>
  <si>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</si>
  <si>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</si>
  <si>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</si>
  <si>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</si>
  <si>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</si>
  <si>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</si>
  <si>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</si>
  <si>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</si>
  <si>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</si>
  <si>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</si>
  <si>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</si>
  <si>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</si>
  <si>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</si>
  <si>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</si>
  <si>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</si>
  <si>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</si>
  <si>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</si>
  <si>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</si>
  <si>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</si>
  <si>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</si>
  <si>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</si>
  <si>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</si>
  <si>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</si>
  <si>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</si>
  <si>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</si>
  <si>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</si>
  <si>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</si>
  <si>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</si>
  <si>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</si>
  <si>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</si>
  <si>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</si>
  <si>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</si>
  <si>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</si>
  <si>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</si>
  <si>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</si>
  <si>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</si>
  <si>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</si>
  <si>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</si>
  <si>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</si>
  <si>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</si>
  <si>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</si>
  <si>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</si>
  <si>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</si>
  <si>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</si>
  <si>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</si>
  <si>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</si>
  <si>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</si>
  <si>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</si>
  <si>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</si>
  <si>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</si>
  <si>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</si>
  <si>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</si>
  <si>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</si>
  <si>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</si>
  <si>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</si>
  <si>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</si>
  <si>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</si>
  <si>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</si>
  <si>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</si>
  <si>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</si>
  <si>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</si>
  <si>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</si>
  <si>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</si>
  <si>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</si>
  <si>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</si>
  <si>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</si>
  <si>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</si>
  <si>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</si>
  <si>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</si>
  <si>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</si>
  <si>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</si>
  <si>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</si>
  <si>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</si>
  <si>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</si>
  <si>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</si>
  <si>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</si>
  <si>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</si>
  <si>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</si>
  <si>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</si>
  <si>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</si>
  <si>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</si>
  <si>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</si>
  <si>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</si>
  <si>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</si>
  <si>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</si>
  <si>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</si>
  <si>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</si>
  <si>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</si>
  <si>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</si>
  <si>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</si>
  <si>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</si>
  <si>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</si>
  <si>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</si>
  <si>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</si>
  <si>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</si>
  <si>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</si>
  <si>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</si>
  <si>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</si>
  <si>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</si>
  <si>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</si>
  <si>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</si>
  <si>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</si>
  <si>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</si>
  <si>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</si>
  <si>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</si>
  <si>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</si>
  <si>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</si>
  <si>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</si>
  <si>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</si>
  <si>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</si>
  <si>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</si>
  <si>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</si>
  <si>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</si>
  <si>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</si>
  <si>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</si>
  <si>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</si>
  <si>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</si>
  <si>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</si>
  <si>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</si>
  <si>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</si>
  <si>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</si>
  <si>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</si>
  <si>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</si>
  <si>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</si>
  <si>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</si>
  <si>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</si>
  <si>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</si>
  <si>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</si>
  <si>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</si>
  <si>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</si>
  <si>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</si>
  <si>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</si>
  <si>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</si>
  <si>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</si>
  <si>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</si>
  <si>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</si>
  <si>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</si>
  <si>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</si>
  <si>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</si>
  <si>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</si>
  <si>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</si>
  <si>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</si>
  <si>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</si>
  <si>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</si>
  <si>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</si>
  <si>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</si>
  <si>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</si>
  <si>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</si>
  <si>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</si>
  <si>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</si>
  <si>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</si>
  <si>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</si>
  <si>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</si>
  <si>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</si>
  <si>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</si>
  <si>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</si>
  <si>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</si>
  <si>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</si>
  <si>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</si>
  <si>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</si>
  <si>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</si>
  <si>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</si>
  <si>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</si>
  <si>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</si>
  <si>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</si>
  <si>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</si>
  <si>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</si>
  <si>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</si>
  <si>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</si>
  <si>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</si>
  <si>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</si>
  <si>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</si>
  <si>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</si>
  <si>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</si>
  <si>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</si>
  <si>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</si>
  <si>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</si>
  <si>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</si>
  <si>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</si>
  <si>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</si>
  <si>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</si>
  <si>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</si>
  <si>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</si>
  <si>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</si>
  <si>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</si>
  <si>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</si>
  <si>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</si>
  <si>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</si>
  <si>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</si>
  <si>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</si>
  <si>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</si>
  <si>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</si>
  <si>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</si>
  <si>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</si>
  <si>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</si>
  <si>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</si>
  <si>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</si>
  <si>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</si>
  <si>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</si>
  <si>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</si>
  <si>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</si>
  <si>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</si>
  <si>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</si>
  <si>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</si>
  <si>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</si>
  <si>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</si>
  <si>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</si>
  <si>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</si>
  <si>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</si>
  <si>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</si>
  <si>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</si>
  <si>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</si>
  <si>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</si>
  <si>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</si>
  <si>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</si>
  <si>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</si>
  <si>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</si>
  <si>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</si>
  <si>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</si>
  <si>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</si>
  <si>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</si>
  <si>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</si>
  <si>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</si>
  <si>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</si>
  <si>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</si>
  <si>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</si>
  <si>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</si>
  <si>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</si>
  <si>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</si>
  <si>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</si>
  <si>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</si>
  <si>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</si>
  <si>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</si>
  <si>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</si>
  <si>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</si>
  <si>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</si>
  <si>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</si>
  <si>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</si>
  <si>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</si>
  <si>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</si>
  <si>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</si>
  <si>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</si>
  <si>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</si>
  <si>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</si>
  <si>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</si>
  <si>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</si>
  <si>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</si>
  <si>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</si>
  <si>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</si>
  <si>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</si>
  <si>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</si>
  <si>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</si>
  <si>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</si>
  <si>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</si>
  <si>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</si>
  <si>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</si>
  <si>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</si>
  <si>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</si>
  <si>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</si>
  <si>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</si>
  <si>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</si>
  <si>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</si>
  <si>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</si>
  <si>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</si>
  <si>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</si>
  <si>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</si>
  <si>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</si>
  <si>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</si>
  <si>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</si>
  <si>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</si>
  <si>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</si>
  <si>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</si>
  <si>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</si>
  <si>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</si>
  <si>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</si>
  <si>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</si>
  <si>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</si>
  <si>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</si>
  <si>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</si>
  <si>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</si>
  <si>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</si>
  <si>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</si>
  <si>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</si>
  <si>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</si>
  <si>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</si>
  <si>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</si>
  <si>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</si>
  <si>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</si>
  <si>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</si>
  <si>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</si>
  <si>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</si>
  <si>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</si>
  <si>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</si>
  <si>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</si>
  <si>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</si>
  <si>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</si>
  <si>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</si>
  <si>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</si>
  <si>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</si>
  <si>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</si>
  <si>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</si>
  <si>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</si>
  <si>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</si>
  <si>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</si>
  <si>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</si>
  <si>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</si>
  <si>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</si>
  <si>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</si>
  <si>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</si>
  <si>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</si>
  <si>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</si>
  <si>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</si>
  <si>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</si>
  <si>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</si>
  <si>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</si>
  <si>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</si>
  <si>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</si>
  <si>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</si>
  <si>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</si>
  <si>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</si>
  <si>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</si>
  <si>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</si>
  <si>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</si>
  <si>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</si>
  <si>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</si>
  <si>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</si>
  <si>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</si>
  <si>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</si>
  <si>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</si>
  <si>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</si>
  <si>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</si>
  <si>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</si>
  <si>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</si>
  <si>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</si>
  <si>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</si>
  <si>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</si>
  <si>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</si>
  <si>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</si>
  <si>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</si>
  <si>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</si>
  <si>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</si>
  <si>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</si>
  <si>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</si>
  <si>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</si>
  <si>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</si>
  <si>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</si>
  <si>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</si>
  <si>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</si>
  <si>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</si>
  <si>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</si>
  <si>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</si>
  <si>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</si>
  <si>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</si>
  <si>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</si>
  <si>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</si>
  <si>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</si>
  <si>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</si>
  <si>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</si>
  <si>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</si>
  <si>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</si>
  <si>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</si>
  <si>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</si>
  <si>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</si>
  <si>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</si>
  <si>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</si>
  <si>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</si>
  <si>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</si>
  <si>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</si>
  <si>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</si>
  <si>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</si>
  <si>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</si>
  <si>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</si>
  <si>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</si>
  <si>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</si>
  <si>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</si>
  <si>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</si>
  <si>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</si>
  <si>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</si>
  <si>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</si>
  <si>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</si>
  <si>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</si>
  <si>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</si>
  <si>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</si>
  <si>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</si>
  <si>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</si>
  <si>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</si>
  <si>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</si>
  <si>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</si>
  <si>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</si>
  <si>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</si>
  <si>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</si>
  <si>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</si>
  <si>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</si>
  <si>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</si>
  <si>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</si>
  <si>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</si>
  <si>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</si>
  <si>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</si>
  <si>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</si>
  <si>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</si>
  <si>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</si>
  <si>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</si>
  <si>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</si>
  <si>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</si>
  <si>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</si>
  <si>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</si>
  <si>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</si>
  <si>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</si>
  <si>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</si>
  <si>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</si>
  <si>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</si>
  <si>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</si>
  <si>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</si>
  <si>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</si>
  <si>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</si>
  <si>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</si>
  <si>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</si>
  <si>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</si>
  <si>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</si>
  <si>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</si>
  <si>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</si>
  <si>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</si>
  <si>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</si>
  <si>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</si>
  <si>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</si>
  <si>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</si>
  <si>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</si>
  <si>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</si>
  <si>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</si>
  <si>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</si>
  <si>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</si>
  <si>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</si>
  <si>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</si>
  <si>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</si>
  <si>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</si>
  <si>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</si>
  <si>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</si>
  <si>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</si>
  <si>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</si>
  <si>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</si>
  <si>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</si>
  <si>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</si>
  <si>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</si>
  <si>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</si>
  <si>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</si>
  <si>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</si>
  <si>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</si>
  <si>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</si>
  <si>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</si>
  <si>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</si>
  <si>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</si>
  <si>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</si>
  <si>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</si>
  <si>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</si>
  <si>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</si>
  <si>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</si>
  <si>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</si>
  <si>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</si>
  <si>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</si>
  <si>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</si>
  <si>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</si>
  <si>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</si>
  <si>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</si>
  <si>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</si>
  <si>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</si>
  <si>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</si>
  <si>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</si>
  <si>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</si>
  <si>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</si>
  <si>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</si>
  <si>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</si>
  <si>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</si>
  <si>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</si>
  <si>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</si>
  <si>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</si>
  <si>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</si>
  <si>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</si>
  <si>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</si>
  <si>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</si>
  <si>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</si>
  <si>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</si>
  <si>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</si>
  <si>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</si>
  <si>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</si>
  <si>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</si>
  <si>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</si>
  <si>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</si>
  <si>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</si>
  <si>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</si>
  <si>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</si>
  <si>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</si>
  <si>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</si>
  <si>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</si>
  <si>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</si>
  <si>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</si>
  <si>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</si>
  <si>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</si>
  <si>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</si>
  <si>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</si>
  <si>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</si>
  <si>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</si>
  <si>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</si>
  <si>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</si>
  <si>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</si>
  <si>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</si>
  <si>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</si>
  <si>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</si>
  <si>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</si>
  <si>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</si>
  <si>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</si>
  <si>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</si>
  <si>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</si>
  <si>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</si>
  <si>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</si>
  <si>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</si>
  <si>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</si>
  <si>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</si>
  <si>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</si>
  <si>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</si>
  <si>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</si>
  <si>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</si>
  <si>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</si>
  <si>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</si>
  <si>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</si>
  <si>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</si>
  <si>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</si>
  <si>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</si>
  <si>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</si>
  <si>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</si>
  <si>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</si>
  <si>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</si>
  <si>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</si>
  <si>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</si>
  <si>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</si>
  <si>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</si>
  <si>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</si>
  <si>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</si>
  <si>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</si>
  <si>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</si>
  <si>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</si>
  <si>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</si>
  <si>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</si>
  <si>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</si>
  <si>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</si>
  <si>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</si>
  <si>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</si>
  <si>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</si>
  <si>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</si>
  <si>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</si>
  <si>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</si>
  <si>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</si>
  <si>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</si>
  <si>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</si>
  <si>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</si>
  <si>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</si>
  <si>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</si>
  <si>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</si>
  <si>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</si>
  <si>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</si>
  <si>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</si>
  <si>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</si>
  <si>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</si>
  <si>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</si>
  <si>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</si>
  <si>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</si>
  <si>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</si>
  <si>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</si>
  <si>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</si>
  <si>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</si>
  <si>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</si>
  <si>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</si>
  <si>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</si>
  <si>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</si>
  <si>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</si>
  <si>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</si>
  <si>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</si>
  <si>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</si>
  <si>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</si>
  <si>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</si>
  <si>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</si>
  <si>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</si>
  <si>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</si>
  <si>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</si>
  <si>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</si>
  <si>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</si>
  <si>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</si>
  <si>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</si>
  <si>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</si>
  <si>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</si>
  <si>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</si>
  <si>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</si>
  <si>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</si>
  <si>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</si>
  <si>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</si>
  <si>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</si>
  <si>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</si>
  <si>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</si>
  <si>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</si>
  <si>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</si>
  <si>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</si>
  <si>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</si>
  <si>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</si>
  <si>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</si>
  <si>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</si>
  <si>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</si>
  <si>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</si>
  <si>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</si>
  <si>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</si>
  <si>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</si>
  <si>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</si>
  <si>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</si>
  <si>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</si>
  <si>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</si>
  <si>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</si>
  <si>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</si>
  <si>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</si>
  <si>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</si>
  <si>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</si>
  <si>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</si>
  <si>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</si>
  <si>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</si>
  <si>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</si>
  <si>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</si>
  <si>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</si>
  <si>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</si>
  <si>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</si>
  <si>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</si>
  <si>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</si>
  <si>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</si>
  <si>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</si>
  <si>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</si>
  <si>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</si>
  <si>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</si>
  <si>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</si>
  <si>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</si>
  <si>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</si>
  <si>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</si>
  <si>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</si>
  <si>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</si>
  <si>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</si>
  <si>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</si>
  <si>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</si>
  <si>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</si>
  <si>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</si>
  <si>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</si>
  <si>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</si>
  <si>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</si>
  <si>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</si>
  <si>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</si>
  <si>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</si>
  <si>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</si>
  <si>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</si>
  <si>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</si>
  <si>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</si>
  <si>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</si>
  <si>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</si>
  <si>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</si>
  <si>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</si>
  <si>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</si>
  <si>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</si>
  <si>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</si>
  <si>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</si>
  <si>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</si>
  <si>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</si>
  <si>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</si>
  <si>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</si>
  <si>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</si>
  <si>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</si>
  <si>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</si>
  <si>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</si>
  <si>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</si>
  <si>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</si>
  <si>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</si>
  <si>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</si>
  <si>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</si>
  <si>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</si>
  <si>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</si>
  <si>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</si>
  <si>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</si>
  <si>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</si>
  <si>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</si>
  <si>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</si>
  <si>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</si>
  <si>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</si>
  <si>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</si>
  <si>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</si>
  <si>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</si>
  <si>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</si>
  <si>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</si>
  <si>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</si>
  <si>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</si>
  <si>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</si>
  <si>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</si>
  <si>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</si>
  <si>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</si>
  <si>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</si>
  <si>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</si>
  <si>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</si>
  <si>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</si>
  <si>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</si>
  <si>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</si>
  <si>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</si>
  <si>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</si>
  <si>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</si>
  <si>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</si>
  <si>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</si>
  <si>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</si>
  <si>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</si>
  <si>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</si>
  <si>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</si>
  <si>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</si>
  <si>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</si>
  <si>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</si>
  <si>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</si>
  <si>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</si>
  <si>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</si>
  <si>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</si>
  <si>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</si>
  <si>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</si>
  <si>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</si>
  <si>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</si>
  <si>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</si>
  <si>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</si>
  <si>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</si>
  <si>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</si>
  <si>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</si>
  <si>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</si>
  <si>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</si>
  <si>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</si>
  <si>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</si>
  <si>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</si>
  <si>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</si>
  <si>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</si>
  <si>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</si>
  <si>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</si>
  <si>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</si>
  <si>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</si>
  <si>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</si>
  <si>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</si>
  <si>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</si>
  <si>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</si>
  <si>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</si>
  <si>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</si>
  <si>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</si>
  <si>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</si>
  <si>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</si>
  <si>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</si>
  <si>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</si>
  <si>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</si>
  <si>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</si>
  <si>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</si>
  <si>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</si>
  <si>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</si>
  <si>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</si>
  <si>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</si>
  <si>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</si>
  <si>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</si>
  <si>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</si>
  <si>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</si>
  <si>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</si>
  <si>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</si>
  <si>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</si>
  <si>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</si>
  <si>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</si>
  <si>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</si>
  <si>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</si>
  <si>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</si>
  <si>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</si>
  <si>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</si>
  <si>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</si>
  <si>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</si>
  <si>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</si>
  <si>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</si>
  <si>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</si>
  <si>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</si>
  <si>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</si>
  <si>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</si>
  <si>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</si>
  <si>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</si>
  <si>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</si>
  <si>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</si>
  <si>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</si>
  <si>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</si>
  <si>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</si>
  <si>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</si>
  <si>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</si>
  <si>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</si>
  <si>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</si>
  <si>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</si>
  <si>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</si>
  <si>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</si>
  <si>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</si>
  <si>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</si>
  <si>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</si>
  <si>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</si>
  <si>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</si>
  <si>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</si>
  <si>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</si>
  <si>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</si>
  <si>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</si>
  <si>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</si>
  <si>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</si>
  <si>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</si>
  <si>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</si>
  <si>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</si>
  <si>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</si>
  <si>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</si>
  <si>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</si>
  <si>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</si>
  <si>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</si>
  <si>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</si>
  <si>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</si>
  <si>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</si>
  <si>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</si>
  <si>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</si>
  <si>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</si>
  <si>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</si>
  <si>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</si>
  <si>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</si>
  <si>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</si>
  <si>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</si>
  <si>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</si>
  <si>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</si>
  <si>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</si>
  <si>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</si>
  <si>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</si>
  <si>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</si>
  <si>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</si>
  <si>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</si>
  <si>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</si>
  <si>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</si>
  <si>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</si>
  <si>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</si>
  <si>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</si>
  <si>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</si>
  <si>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</si>
  <si>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</si>
  <si>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</si>
  <si>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</si>
  <si>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</si>
  <si>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</si>
  <si>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</si>
  <si>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</si>
  <si>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</si>
  <si>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</si>
  <si>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</si>
  <si>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</si>
  <si>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</si>
  <si>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</si>
  <si>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</si>
  <si>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</si>
  <si>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</si>
  <si>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</si>
  <si>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</si>
  <si>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</si>
  <si>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</si>
  <si>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</si>
  <si>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</si>
  <si>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</si>
  <si>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</si>
  <si>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</si>
  <si>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</si>
  <si>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</si>
  <si>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</si>
  <si>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</si>
  <si>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</si>
  <si>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</si>
  <si>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</si>
  <si>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</si>
  <si>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</si>
  <si>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</si>
  <si>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</si>
  <si>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</si>
  <si>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</si>
  <si>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</si>
  <si>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</si>
  <si>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</si>
  <si>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</si>
  <si>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</si>
  <si>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</si>
  <si>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</si>
  <si>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</si>
  <si>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</si>
  <si>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</si>
  <si>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</si>
  <si>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</si>
  <si>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</si>
  <si>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</si>
  <si>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</si>
  <si>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</si>
  <si>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</si>
  <si>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</si>
  <si>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</si>
  <si>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</si>
  <si>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</si>
  <si>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</si>
  <si>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</si>
  <si>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</si>
  <si>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</si>
  <si>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</si>
  <si>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</si>
  <si>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</si>
  <si>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</si>
  <si>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</si>
  <si>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</si>
  <si>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</si>
  <si>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</si>
  <si>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</si>
  <si>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</si>
  <si>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</si>
  <si>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</si>
  <si>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</si>
  <si>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</si>
  <si>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</si>
  <si>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</si>
  <si>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</si>
  <si>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</si>
  <si>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</si>
  <si>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</si>
  <si>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</si>
  <si>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</si>
  <si>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</si>
  <si>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</si>
  <si>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</si>
  <si>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</si>
  <si>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</si>
  <si>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</si>
  <si>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</si>
  <si>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</si>
  <si>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</si>
  <si>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</si>
  <si>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</si>
  <si>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</si>
  <si>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</si>
  <si>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</si>
  <si>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</si>
  <si>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</si>
  <si>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</si>
  <si>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</si>
  <si>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</si>
  <si>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</si>
  <si>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</si>
  <si>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</si>
  <si>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</si>
  <si>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</si>
  <si>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</si>
  <si>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</si>
  <si>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</si>
  <si>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</si>
  <si>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</si>
  <si>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</si>
  <si>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</si>
  <si>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</si>
  <si>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</si>
  <si>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</si>
  <si>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</si>
  <si>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</si>
  <si>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</si>
  <si>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</si>
  <si>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</si>
  <si>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</si>
  <si>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</si>
  <si>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</si>
  <si>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</si>
  <si>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</si>
  <si>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</si>
  <si>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</si>
  <si>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</si>
  <si>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</si>
  <si>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</si>
  <si>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</si>
  <si>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</si>
  <si>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</si>
  <si>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</si>
  <si>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</si>
  <si>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</si>
  <si>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</si>
  <si>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</si>
  <si>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</si>
  <si>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</si>
  <si>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</si>
  <si>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</si>
  <si>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</si>
  <si>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</si>
  <si>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</si>
  <si>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</si>
  <si>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</si>
  <si>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</si>
  <si>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</si>
  <si>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</si>
  <si>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</si>
  <si>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</si>
  <si>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</si>
  <si>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</si>
  <si>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</si>
  <si>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</si>
  <si>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</si>
  <si>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</si>
  <si>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</si>
  <si>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</si>
  <si>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</si>
  <si>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</si>
  <si>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</si>
  <si>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</si>
  <si>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</si>
  <si>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</si>
  <si>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</si>
  <si>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</si>
  <si>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</si>
  <si>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</si>
  <si>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</si>
  <si>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</si>
  <si>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</si>
  <si>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</si>
  <si>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</si>
  <si>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</si>
  <si>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</si>
  <si>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</si>
  <si>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</si>
  <si>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</si>
  <si>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</si>
  <si>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</si>
  <si>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</si>
  <si>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</si>
  <si>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</si>
  <si>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</si>
  <si>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</si>
  <si>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</si>
  <si>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</si>
  <si>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</si>
  <si>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</si>
  <si>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</si>
  <si>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</si>
  <si>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</si>
  <si>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</si>
  <si>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</si>
  <si>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</si>
  <si>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</si>
  <si>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</si>
  <si>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</si>
  <si>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</si>
  <si>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</si>
  <si>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</si>
  <si>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</si>
  <si>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</si>
  <si>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</si>
  <si>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</si>
  <si>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</si>
  <si>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</si>
  <si>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</si>
  <si>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</si>
  <si>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</si>
  <si>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</si>
  <si>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</si>
  <si>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</si>
  <si>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</si>
  <si>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</si>
  <si>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</si>
  <si>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</si>
  <si>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</si>
  <si>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</si>
  <si>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</si>
  <si>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</si>
  <si>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</si>
  <si>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</si>
  <si>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</si>
  <si>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</si>
  <si>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</si>
  <si>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</si>
  <si>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</si>
  <si>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</si>
  <si>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</si>
  <si>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</si>
  <si>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</si>
  <si>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</si>
  <si>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</si>
  <si>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</si>
  <si>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</si>
  <si>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</si>
  <si>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</si>
  <si>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</si>
  <si>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</si>
  <si>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</si>
  <si>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</si>
  <si>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</si>
  <si>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</si>
  <si>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</si>
  <si>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</si>
  <si>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</si>
  <si>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</si>
  <si>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</si>
  <si>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</si>
  <si>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</si>
  <si>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</si>
  <si>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</si>
  <si>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</si>
  <si>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</si>
  <si>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</si>
  <si>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</si>
  <si>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</si>
  <si>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</si>
  <si>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</si>
  <si>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</si>
  <si>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</si>
  <si>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</si>
  <si>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</si>
  <si>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</si>
  <si>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</si>
  <si>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</si>
  <si>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</si>
  <si>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</si>
  <si>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</si>
  <si>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</si>
  <si>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</si>
  <si>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</si>
  <si>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</si>
  <si>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</si>
  <si>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</si>
  <si>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</si>
  <si>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</si>
  <si>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</si>
  <si>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</si>
  <si>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</si>
  <si>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</si>
  <si>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</si>
  <si>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</si>
  <si>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</si>
  <si>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</si>
  <si>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</si>
  <si>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</si>
  <si>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</si>
  <si>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</si>
  <si>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</si>
  <si>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</si>
  <si>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</si>
  <si>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</si>
  <si>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</si>
  <si>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</si>
  <si>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</si>
  <si>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</si>
  <si>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</si>
  <si>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</si>
  <si>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</si>
  <si>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</si>
  <si>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</si>
  <si>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</si>
  <si>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</si>
  <si>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</si>
  <si>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</si>
  <si>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</si>
  <si>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</si>
  <si>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</si>
  <si>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</si>
  <si>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</si>
  <si>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</si>
  <si>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</si>
  <si>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</si>
  <si>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</si>
  <si>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</si>
  <si>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</si>
  <si>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</si>
  <si>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</si>
  <si>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</si>
  <si>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</si>
  <si>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</si>
  <si>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</si>
  <si>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</si>
  <si>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</si>
  <si>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</si>
  <si>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</si>
  <si>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</si>
  <si>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</si>
  <si>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</si>
  <si>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</si>
  <si>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</si>
  <si>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</si>
  <si>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</si>
  <si>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</si>
  <si>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</si>
  <si>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</si>
  <si>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</si>
  <si>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</si>
  <si>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</si>
  <si>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</si>
  <si>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</si>
  <si>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</si>
  <si>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</si>
  <si>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</si>
  <si>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</si>
  <si>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</si>
  <si>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</si>
  <si>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</si>
  <si>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</si>
  <si>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</si>
  <si>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</si>
  <si>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</si>
  <si>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</si>
  <si>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</si>
  <si>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</si>
  <si>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</si>
  <si>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</si>
  <si>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</si>
  <si>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</si>
  <si>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</si>
  <si>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</si>
  <si>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</si>
  <si>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</si>
  <si>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</si>
  <si>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</si>
  <si>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</si>
  <si>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</si>
  <si>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</si>
  <si>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</si>
  <si>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</si>
  <si>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</si>
  <si>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</si>
  <si>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</si>
  <si>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</si>
  <si>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</si>
  <si>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</si>
  <si>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</si>
  <si>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</si>
  <si>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</si>
  <si>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</si>
  <si>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</si>
  <si>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</si>
  <si>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</si>
  <si>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</si>
  <si>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</si>
  <si>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</si>
  <si>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</si>
  <si>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</si>
  <si>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</si>
  <si>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</si>
  <si>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</si>
  <si>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</si>
  <si>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</si>
  <si>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</si>
  <si>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</si>
  <si>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</si>
  <si>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</si>
  <si>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</si>
  <si>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</si>
  <si>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</si>
  <si>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</si>
  <si>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</si>
  <si>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</si>
  <si>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</si>
  <si>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</si>
  <si>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</si>
  <si>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</si>
  <si>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</si>
  <si>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</si>
  <si>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</si>
  <si>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</si>
  <si>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</si>
  <si>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</si>
  <si>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</si>
  <si>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</si>
  <si>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</si>
  <si>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</si>
  <si>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</si>
  <si>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</si>
  <si>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</si>
  <si>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</si>
  <si>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</si>
  <si>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</si>
  <si>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</si>
  <si>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</si>
  <si>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</si>
  <si>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</si>
  <si>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</si>
  <si>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</si>
  <si>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</si>
  <si>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</si>
  <si>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</si>
  <si>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</si>
  <si>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</si>
  <si>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</si>
  <si>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</si>
  <si>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</si>
  <si>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</si>
  <si>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</si>
  <si>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</si>
  <si>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</si>
  <si>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</si>
  <si>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</si>
  <si>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</si>
  <si>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</si>
  <si>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</si>
  <si>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</si>
  <si>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</si>
  <si>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</si>
  <si>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</si>
  <si>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</si>
  <si>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</si>
  <si>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</si>
  <si>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</si>
  <si>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</si>
  <si>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</si>
  <si>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</si>
  <si>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</si>
  <si>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</si>
  <si>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</si>
  <si>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</si>
  <si>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</si>
  <si>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</si>
  <si>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</si>
  <si>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</si>
  <si>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</si>
  <si>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</si>
  <si>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</si>
  <si>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</si>
  <si>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</si>
  <si>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</si>
  <si>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</si>
  <si>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</si>
  <si>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</si>
  <si>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</si>
  <si>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</si>
  <si>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</si>
  <si>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</si>
  <si>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</si>
  <si>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</si>
  <si>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</si>
  <si>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</si>
  <si>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</si>
  <si>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</si>
  <si>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</si>
  <si>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</si>
  <si>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</si>
  <si>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</si>
  <si>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</si>
  <si>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</si>
  <si>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</si>
  <si>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</si>
  <si>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</si>
  <si>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</si>
  <si>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</si>
  <si>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</si>
  <si>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</si>
  <si>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</si>
  <si>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</si>
  <si>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</si>
  <si>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</si>
  <si>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</si>
  <si>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</si>
  <si>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</si>
  <si>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</si>
  <si>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</si>
  <si>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</si>
  <si>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</si>
  <si>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</si>
  <si>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</si>
  <si>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</si>
  <si>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</si>
  <si>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</si>
  <si>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</si>
  <si>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</si>
  <si>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</si>
  <si>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</si>
  <si>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</si>
  <si>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</si>
  <si>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</si>
  <si>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</si>
  <si>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</si>
  <si>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</si>
  <si>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</si>
  <si>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</si>
  <si>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</si>
  <si>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</si>
  <si>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</si>
  <si>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</si>
  <si>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</si>
  <si>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</si>
  <si>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</si>
  <si>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</si>
  <si>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</si>
  <si>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</si>
  <si>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</si>
  <si>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</si>
  <si>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</si>
  <si>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</si>
  <si>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</si>
  <si>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</si>
  <si>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</si>
  <si>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</si>
  <si>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</si>
  <si>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</si>
  <si>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</si>
  <si>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</si>
  <si>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</si>
  <si>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</si>
  <si>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</si>
  <si>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</si>
  <si>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</si>
  <si>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</si>
  <si>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</si>
  <si>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</si>
  <si>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</si>
  <si>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</si>
  <si>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</si>
  <si>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</si>
  <si>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</si>
  <si>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</si>
  <si>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</si>
  <si>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</si>
  <si>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</si>
  <si>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</si>
  <si>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</si>
  <si>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</si>
  <si>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</si>
  <si>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</si>
  <si>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</si>
  <si>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</si>
  <si>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</si>
  <si>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</si>
  <si>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</si>
  <si>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</si>
  <si>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</si>
  <si>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</si>
  <si>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</si>
  <si>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</si>
  <si>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</si>
  <si>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</si>
  <si>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</si>
  <si>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</si>
  <si>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</si>
  <si>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</si>
  <si>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</si>
  <si>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</si>
  <si>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</si>
  <si>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</si>
  <si>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</si>
  <si>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</si>
  <si>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</si>
  <si>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</si>
  <si>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</si>
  <si>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</si>
  <si>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</si>
  <si>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</si>
  <si>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</si>
  <si>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</si>
  <si>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</si>
  <si>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</si>
  <si>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</si>
  <si>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</si>
  <si>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</si>
  <si>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</si>
  <si>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</si>
  <si>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</si>
  <si>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</si>
  <si>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</si>
  <si>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</si>
  <si>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</si>
  <si>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</si>
  <si>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</si>
  <si>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</si>
  <si>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</si>
  <si>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</si>
  <si>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</si>
  <si>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</si>
  <si>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</si>
  <si>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</si>
  <si>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</si>
  <si>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</si>
  <si>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</si>
  <si>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</si>
  <si>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</si>
  <si>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</si>
  <si>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</si>
  <si>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</si>
  <si>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</si>
  <si>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</si>
  <si>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</si>
  <si>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</si>
  <si>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</si>
  <si>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</si>
  <si>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</si>
  <si>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</si>
  <si>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</si>
  <si>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</si>
  <si>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</si>
  <si>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</si>
  <si>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</si>
  <si>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</si>
  <si>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</si>
  <si>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</si>
  <si>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</si>
  <si>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</si>
  <si>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</si>
  <si>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</si>
  <si>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</si>
  <si>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</si>
  <si>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</si>
  <si>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</si>
  <si>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</si>
  <si>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</si>
  <si>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</si>
  <si>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</si>
  <si>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</si>
  <si>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</si>
  <si>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</si>
  <si>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</si>
  <si>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</si>
  <si>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</si>
  <si>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</si>
  <si>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</si>
  <si>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</si>
  <si>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</si>
  <si>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</si>
  <si>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</si>
  <si>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</si>
  <si>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</si>
  <si>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</si>
  <si>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</si>
  <si>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</si>
  <si>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</si>
  <si>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</si>
  <si>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</si>
  <si>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</si>
  <si>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</si>
  <si>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</si>
  <si>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</si>
  <si>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</si>
  <si>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</si>
  <si>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</si>
  <si>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</si>
  <si>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</si>
  <si>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</si>
  <si>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</si>
  <si>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</si>
  <si>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</si>
  <si>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</si>
  <si>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</si>
  <si>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</si>
  <si>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</si>
  <si>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</si>
  <si>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</si>
  <si>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</si>
  <si>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</si>
  <si>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</si>
  <si>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</si>
  <si>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</si>
  <si>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</si>
  <si>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</si>
  <si>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</si>
  <si>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</si>
  <si>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</si>
  <si>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</si>
  <si>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</si>
  <si>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</si>
  <si>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</si>
  <si>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</si>
  <si>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</si>
  <si>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</si>
  <si>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</si>
  <si>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</si>
  <si>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</si>
  <si>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</si>
  <si>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</si>
  <si>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</si>
  <si>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</si>
  <si>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</si>
  <si>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</si>
  <si>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</si>
  <si>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</si>
  <si>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</si>
  <si>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</si>
  <si>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</si>
  <si>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</si>
  <si>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</si>
  <si>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</si>
  <si>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</si>
  <si>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</si>
  <si>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</si>
  <si>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</si>
  <si>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</si>
  <si>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</si>
  <si>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</si>
  <si>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</si>
  <si>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</si>
  <si>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</si>
  <si>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</si>
  <si>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</si>
  <si>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</si>
  <si>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</si>
  <si>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</si>
  <si>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</si>
  <si>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</si>
  <si>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</si>
  <si>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</si>
  <si>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</si>
  <si>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</si>
  <si>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</si>
  <si>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</si>
  <si>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</si>
  <si>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</si>
  <si>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</si>
  <si>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</si>
  <si>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</si>
  <si>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</si>
  <si>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</si>
  <si>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</si>
  <si>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</si>
  <si>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</si>
  <si>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</si>
  <si>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</si>
  <si>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</si>
  <si>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</si>
  <si>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</si>
  <si>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</si>
  <si>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</si>
  <si>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</si>
  <si>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</si>
  <si>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</si>
  <si>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</si>
  <si>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</si>
  <si>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</si>
  <si>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</si>
  <si>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</si>
  <si>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</si>
  <si>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</si>
  <si>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</si>
  <si>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</si>
  <si>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</si>
  <si>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</si>
  <si>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</si>
  <si>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</si>
  <si>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</si>
  <si>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</si>
  <si>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</si>
  <si>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</si>
  <si>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</si>
  <si>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</si>
  <si>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</si>
  <si>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</si>
  <si>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</si>
  <si>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</si>
  <si>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</si>
  <si>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</si>
  <si>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</si>
  <si>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</si>
  <si>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</si>
  <si>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</si>
  <si>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</si>
  <si>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</si>
  <si>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</si>
  <si>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</si>
  <si>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</si>
  <si>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</si>
  <si>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</si>
  <si>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</si>
  <si>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</si>
  <si>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</si>
  <si>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</si>
  <si>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</si>
  <si>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</si>
  <si>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</si>
  <si>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</si>
  <si>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</si>
  <si>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</si>
  <si>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</si>
  <si>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</si>
  <si>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</si>
  <si>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</si>
  <si>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</si>
  <si>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</si>
  <si>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</si>
  <si>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</si>
  <si>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</si>
  <si>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</si>
  <si>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</si>
  <si>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</si>
  <si>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</si>
  <si>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</si>
  <si>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</si>
  <si>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</si>
  <si>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</si>
  <si>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</si>
  <si>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</si>
  <si>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</si>
  <si>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</si>
  <si>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</si>
  <si>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</si>
  <si>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</si>
  <si>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</si>
  <si>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</si>
  <si>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</si>
  <si>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</si>
  <si>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</si>
  <si>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</si>
  <si>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</si>
  <si>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</si>
  <si>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</si>
  <si>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</si>
  <si>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</si>
  <si>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</si>
  <si>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</si>
  <si>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</si>
  <si>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</si>
  <si>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</si>
  <si>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</si>
  <si>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</si>
  <si>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</si>
  <si>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</si>
  <si>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</si>
  <si>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</si>
  <si>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</si>
  <si>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</si>
  <si>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</si>
  <si>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</si>
  <si>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</si>
  <si>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</si>
  <si>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</si>
  <si>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</si>
  <si>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</si>
  <si>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</si>
  <si>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</si>
  <si>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</si>
  <si>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</si>
  <si>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</si>
  <si>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</si>
  <si>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</si>
  <si>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</si>
  <si>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</si>
  <si>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</si>
  <si>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</si>
  <si>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</si>
  <si>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</si>
  <si>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</si>
  <si>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</si>
  <si>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</si>
  <si>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</si>
  <si>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</si>
  <si>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</si>
  <si>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</si>
  <si>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</si>
  <si>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</si>
  <si>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</si>
  <si>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</si>
  <si>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</si>
  <si>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</si>
  <si>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</si>
  <si>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</si>
  <si>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</si>
  <si>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</si>
  <si>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</si>
  <si>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</si>
  <si>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</si>
  <si>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</si>
  <si>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</si>
  <si>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</si>
  <si>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</si>
  <si>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</si>
  <si>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</si>
  <si>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</si>
  <si>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</si>
  <si>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</si>
  <si>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</si>
  <si>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</si>
  <si>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</si>
  <si>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</si>
  <si>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</si>
  <si>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</si>
  <si>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</si>
  <si>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</si>
  <si>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</si>
  <si>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</si>
  <si>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</si>
  <si>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</si>
  <si>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</si>
  <si>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</si>
  <si>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</si>
  <si>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</si>
  <si>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</si>
  <si>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</si>
  <si>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</si>
  <si>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</si>
  <si>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</si>
  <si>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</si>
  <si>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</si>
  <si>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</si>
  <si>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</si>
  <si>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</si>
  <si>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</si>
  <si>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</si>
  <si>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</si>
  <si>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</si>
  <si>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</si>
  <si>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</si>
  <si>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</si>
  <si>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</si>
  <si>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</si>
  <si>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</si>
  <si>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</si>
  <si>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</si>
  <si>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</si>
  <si>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</si>
  <si>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</si>
  <si>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</si>
  <si>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</si>
  <si>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</si>
  <si>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</si>
  <si>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</si>
  <si>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</si>
  <si>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</si>
  <si>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</si>
  <si>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</si>
  <si>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</si>
  <si>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</si>
  <si>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</si>
  <si>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</si>
  <si>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</si>
  <si>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</si>
  <si>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</si>
  <si>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</si>
  <si>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</si>
  <si>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</si>
  <si>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</si>
  <si>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</si>
  <si>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</si>
  <si>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</si>
  <si>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</si>
  <si>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</si>
  <si>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</si>
  <si>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</si>
  <si>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</si>
  <si>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</si>
  <si>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</si>
  <si>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</si>
  <si>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</si>
  <si>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</si>
  <si>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</si>
  <si>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</si>
  <si>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</si>
  <si>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</si>
  <si>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</si>
  <si>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</si>
  <si>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</si>
  <si>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</si>
  <si>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</si>
  <si>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</si>
  <si>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</si>
  <si>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</si>
  <si>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</si>
  <si>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</si>
  <si>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</si>
  <si>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</si>
  <si>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</si>
  <si>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</si>
  <si>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</si>
  <si>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</si>
  <si>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</si>
  <si>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</si>
  <si>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</si>
  <si>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</si>
  <si>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</si>
  <si>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</si>
  <si>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</si>
  <si>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</si>
  <si>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</si>
  <si>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</si>
  <si>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</si>
  <si>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</si>
  <si>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</si>
  <si>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</si>
  <si>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</si>
  <si>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</si>
  <si>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</si>
  <si>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</si>
  <si>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</si>
  <si>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</si>
  <si>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</si>
  <si>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</si>
  <si>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</si>
  <si>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</si>
  <si>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</si>
  <si>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</si>
  <si>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</si>
  <si>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</si>
  <si>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</si>
  <si>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</si>
  <si>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</si>
  <si>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</si>
  <si>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</si>
  <si>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</si>
  <si>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</si>
  <si>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</si>
  <si>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</si>
  <si>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</si>
  <si>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</si>
  <si>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</si>
  <si>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</si>
  <si>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</si>
  <si>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</si>
  <si>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</si>
  <si>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</si>
  <si>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</si>
  <si>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</si>
  <si>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</si>
  <si>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</si>
  <si>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</si>
  <si>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</si>
  <si>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</si>
  <si>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</si>
  <si>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</si>
  <si>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</si>
  <si>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</si>
  <si>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</si>
  <si>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</si>
  <si>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</si>
  <si>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</si>
  <si>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</si>
  <si>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</si>
  <si>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</si>
  <si>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</si>
  <si>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</si>
  <si>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</si>
  <si>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</si>
  <si>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</si>
  <si>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</si>
  <si>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</si>
  <si>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</si>
  <si>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</si>
  <si>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</si>
  <si>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</si>
  <si>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</si>
  <si>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</si>
  <si>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</si>
  <si>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</si>
  <si>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</si>
  <si>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</si>
  <si>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</si>
  <si>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</si>
  <si>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</si>
  <si>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</si>
  <si>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</si>
  <si>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</si>
  <si>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</si>
  <si>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</si>
  <si>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</si>
  <si>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</si>
  <si>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</si>
  <si>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</si>
  <si>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</si>
  <si>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</si>
  <si>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</si>
  <si>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</si>
  <si>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</si>
  <si>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</si>
  <si>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</si>
  <si>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</si>
  <si>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</si>
  <si>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</si>
  <si>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</si>
  <si>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</si>
  <si>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</si>
  <si>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</si>
  <si>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</si>
  <si>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</si>
  <si>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</si>
  <si>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</si>
  <si>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</si>
  <si>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</si>
  <si>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</si>
  <si>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</si>
  <si>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</si>
  <si>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</si>
  <si>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</si>
  <si>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</si>
  <si>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</si>
  <si>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</si>
  <si>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</si>
  <si>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</si>
  <si>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</si>
  <si>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</si>
  <si>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</si>
  <si>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</si>
  <si>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</si>
  <si>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</si>
  <si>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</si>
  <si>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</si>
  <si>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</si>
  <si>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</si>
  <si>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</si>
  <si>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</si>
  <si>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</si>
  <si>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</si>
  <si>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</si>
  <si>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</si>
  <si>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</si>
  <si>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</si>
  <si>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</si>
  <si>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</si>
  <si>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</si>
  <si>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</si>
  <si>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</si>
  <si>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</si>
  <si>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</si>
  <si>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</si>
  <si>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</si>
  <si>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</si>
  <si>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</si>
  <si>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</si>
  <si>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</si>
  <si>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</si>
  <si>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</si>
  <si>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</si>
  <si>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</si>
  <si>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</si>
  <si>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</si>
  <si>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</si>
  <si>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</si>
  <si>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</si>
  <si>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</si>
  <si>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</si>
  <si>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</si>
  <si>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</si>
  <si>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</si>
  <si>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</si>
  <si>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</si>
  <si>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</si>
  <si>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</si>
  <si>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</si>
  <si>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</si>
  <si>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</si>
  <si>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</si>
  <si>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</si>
  <si>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</si>
  <si>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</si>
  <si>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</si>
  <si>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</si>
  <si>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</si>
  <si>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</si>
  <si>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</si>
  <si>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</si>
  <si>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</si>
  <si>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</si>
  <si>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</si>
  <si>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</si>
  <si>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</si>
  <si>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</si>
  <si>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</si>
  <si>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</si>
  <si>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</si>
  <si>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</si>
  <si>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</si>
  <si>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</si>
  <si>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</si>
  <si>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</si>
  <si>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</si>
  <si>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</si>
  <si>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</si>
  <si>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</si>
  <si>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</si>
  <si>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</si>
  <si>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</si>
  <si>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</si>
  <si>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</si>
  <si>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</si>
  <si>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</si>
  <si>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</si>
  <si>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</si>
  <si>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</si>
  <si>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</si>
  <si>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</si>
  <si>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</si>
  <si>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</si>
  <si>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</si>
  <si>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</si>
  <si>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</si>
  <si>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</si>
  <si>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</si>
  <si>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</si>
  <si>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</si>
  <si>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</si>
  <si>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</si>
  <si>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</si>
  <si>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</si>
  <si>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</si>
  <si>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</si>
  <si>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</si>
  <si>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</si>
  <si>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</si>
  <si>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</si>
  <si>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</si>
  <si>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</si>
  <si>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</si>
  <si>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</si>
  <si>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</si>
  <si>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</si>
  <si>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</si>
  <si>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</si>
  <si>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</si>
  <si>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</si>
  <si>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</si>
  <si>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</si>
  <si>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</si>
  <si>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</si>
  <si>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</si>
  <si>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</si>
  <si>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</si>
  <si>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</si>
  <si>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</si>
  <si>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</si>
  <si>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</si>
  <si>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</si>
  <si>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</si>
  <si>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</si>
  <si>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</si>
  <si>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</si>
  <si>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</si>
  <si>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</si>
  <si>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</si>
  <si>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</si>
  <si>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</si>
  <si>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</si>
  <si>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</si>
  <si>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</si>
  <si>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</si>
  <si>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</si>
  <si>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</si>
  <si>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</si>
  <si>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</si>
  <si>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</si>
  <si>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</si>
  <si>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</si>
  <si>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</si>
  <si>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</si>
  <si>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</si>
  <si>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</si>
  <si>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</si>
  <si>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</si>
  <si>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</si>
  <si>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</si>
  <si>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</si>
  <si>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</si>
  <si>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</si>
  <si>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</si>
  <si>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</si>
  <si>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</si>
  <si>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</si>
  <si>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</si>
  <si>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</si>
  <si>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</si>
  <si>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</si>
  <si>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</si>
  <si>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</si>
  <si>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</si>
  <si>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</si>
  <si>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</si>
  <si>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</si>
  <si>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</si>
  <si>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</si>
  <si>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</si>
  <si>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</si>
  <si>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</si>
  <si>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</si>
  <si>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</si>
  <si>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</si>
  <si>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</si>
  <si>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</si>
  <si>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</si>
  <si>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</si>
  <si>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</si>
  <si>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</si>
  <si>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</si>
  <si>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</si>
  <si>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</si>
  <si>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</si>
  <si>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</si>
  <si>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</si>
  <si>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</si>
  <si>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</si>
  <si>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</si>
  <si>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</si>
  <si>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</si>
  <si>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</si>
  <si>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</si>
  <si>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</si>
  <si>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</si>
  <si>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</si>
  <si>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</si>
  <si>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</si>
  <si>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</si>
  <si>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</si>
  <si>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</si>
  <si>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</si>
  <si>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</si>
  <si>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</si>
  <si>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</si>
  <si>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</si>
  <si>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</si>
  <si>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</si>
  <si>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</si>
  <si>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</si>
  <si>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</si>
  <si>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</si>
  <si>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</si>
  <si>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</si>
  <si>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</si>
  <si>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</si>
  <si>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</si>
  <si>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</si>
  <si>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</si>
  <si>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</si>
  <si>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</si>
  <si>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</si>
  <si>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</si>
  <si>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</si>
  <si>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</si>
  <si>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</si>
  <si>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</si>
  <si>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</si>
  <si>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</si>
  <si>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</si>
  <si>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</si>
  <si>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</si>
  <si>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</si>
  <si>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</si>
  <si>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</si>
  <si>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</si>
  <si>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</si>
  <si>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</si>
  <si>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</si>
  <si>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</si>
  <si>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</si>
  <si>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</si>
  <si>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</si>
  <si>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</si>
  <si>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</si>
  <si>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</si>
  <si>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</si>
  <si>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</si>
  <si>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</si>
  <si>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</si>
  <si>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</si>
  <si>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</si>
  <si>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</si>
  <si>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</si>
  <si>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</si>
  <si>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</si>
  <si>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</si>
  <si>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</si>
  <si>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</si>
  <si>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</si>
  <si>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</si>
  <si>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</si>
  <si>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</si>
  <si>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</si>
  <si>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</si>
  <si>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</si>
  <si>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</si>
  <si>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</si>
  <si>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</si>
  <si>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</si>
  <si>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</si>
  <si>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</si>
  <si>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</si>
  <si>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</si>
  <si>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</si>
  <si>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</si>
  <si>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</si>
  <si>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</si>
  <si>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</si>
  <si>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</si>
  <si>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</si>
  <si>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</si>
  <si>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</si>
  <si>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</si>
  <si>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</si>
  <si>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</si>
  <si>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</si>
  <si>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</si>
  <si>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</si>
  <si>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</si>
  <si>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</si>
  <si>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</si>
  <si>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</si>
  <si>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</si>
  <si>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</si>
  <si>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</si>
  <si>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</si>
  <si>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</si>
  <si>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</si>
  <si>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</si>
  <si>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</si>
  <si>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</si>
  <si>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</si>
  <si>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</si>
  <si>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</si>
  <si>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</si>
  <si>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</si>
  <si>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</si>
  <si>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</si>
  <si>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</si>
  <si>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</si>
  <si>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</si>
  <si>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</si>
  <si>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</si>
  <si>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</si>
  <si>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</si>
  <si>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</si>
  <si>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</si>
  <si>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</si>
  <si>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</si>
  <si>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</si>
  <si>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</si>
  <si>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</si>
  <si>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</si>
  <si>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</si>
  <si>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</si>
  <si>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</si>
  <si>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</si>
  <si>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</si>
  <si>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</si>
  <si>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</si>
  <si>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</si>
  <si>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</si>
  <si>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</si>
  <si>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</si>
  <si>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</si>
  <si>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</si>
  <si>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</si>
  <si>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</si>
  <si>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</si>
  <si>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</si>
  <si>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</si>
  <si>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</si>
  <si>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</si>
  <si>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</si>
  <si>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</si>
  <si>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</si>
  <si>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</si>
  <si>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</si>
  <si>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</si>
  <si>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</si>
  <si>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</si>
  <si>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</si>
  <si>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</si>
  <si>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</si>
  <si>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</si>
  <si>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</si>
  <si>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</si>
  <si>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</si>
  <si>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</si>
  <si>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</si>
  <si>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</si>
  <si>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</si>
  <si>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</si>
  <si>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</si>
  <si>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</si>
  <si>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</si>
  <si>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</si>
  <si>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</si>
  <si>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</si>
  <si>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</si>
  <si>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</si>
  <si>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</si>
  <si>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</si>
  <si>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</si>
  <si>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</si>
  <si>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</si>
  <si>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</si>
  <si>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</si>
  <si>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</si>
  <si>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</si>
  <si>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</si>
  <si>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</si>
  <si>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</si>
  <si>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</si>
  <si>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</si>
  <si>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</si>
  <si>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</si>
  <si>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</si>
  <si>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</si>
  <si>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</si>
  <si>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</si>
  <si>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</si>
  <si>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</si>
  <si>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</si>
  <si>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</si>
  <si>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</si>
  <si>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</si>
  <si>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</si>
  <si>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</si>
  <si>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</si>
  <si>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</si>
  <si>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</si>
  <si>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</si>
  <si>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</si>
  <si>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</si>
  <si>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</si>
  <si>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</si>
  <si>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</si>
  <si>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</si>
  <si>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</si>
  <si>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</si>
  <si>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</si>
  <si>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</si>
  <si>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</si>
  <si>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</si>
  <si>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</si>
  <si>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</si>
  <si>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</si>
  <si>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</si>
  <si>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</si>
  <si>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</si>
  <si>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</si>
  <si>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</si>
  <si>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</si>
  <si>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</si>
  <si>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</si>
  <si>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</si>
  <si>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</si>
  <si>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</si>
  <si>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</si>
  <si>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</si>
  <si>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</si>
  <si>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</si>
  <si>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</si>
  <si>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</si>
  <si>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</si>
  <si>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</si>
  <si>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</si>
  <si>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</si>
  <si>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</si>
  <si>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</si>
  <si>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</si>
  <si>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</si>
  <si>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</si>
  <si>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</si>
  <si>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</si>
  <si>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</si>
  <si>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</si>
  <si>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</si>
  <si>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</si>
  <si>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</si>
  <si>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</si>
  <si>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</si>
  <si>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</si>
  <si>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</si>
  <si>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</si>
  <si>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</si>
  <si>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</si>
  <si>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</si>
  <si>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</si>
  <si>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</si>
  <si>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</si>
  <si>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</si>
  <si>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</si>
  <si>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</si>
  <si>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</si>
  <si>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</si>
  <si>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</si>
  <si>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</si>
  <si>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</si>
  <si>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</si>
  <si>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</si>
  <si>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</si>
  <si>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</si>
  <si>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</si>
  <si>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</si>
  <si>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</si>
  <si>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</si>
  <si>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</si>
  <si>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</si>
  <si>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</si>
  <si>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</si>
  <si>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</si>
  <si>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</si>
  <si>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</si>
  <si>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</si>
  <si>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</si>
  <si>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</si>
  <si>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</si>
  <si>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</si>
  <si>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</si>
  <si>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</si>
  <si>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</si>
  <si>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</si>
  <si>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</si>
  <si>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</si>
  <si>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</si>
  <si>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</si>
  <si>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</si>
  <si>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</si>
  <si>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</si>
  <si>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</si>
  <si>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</si>
  <si>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</si>
  <si>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</si>
  <si>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</si>
  <si>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</si>
  <si>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</si>
  <si>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</si>
  <si>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</si>
  <si>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</si>
  <si>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</si>
  <si>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</si>
  <si>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</si>
  <si>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</si>
  <si>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</si>
  <si>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</si>
  <si>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</si>
  <si>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</si>
  <si>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</si>
  <si>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</si>
  <si>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</si>
  <si>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</si>
  <si>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</si>
  <si>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</si>
  <si>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</si>
  <si>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</si>
  <si>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</si>
  <si>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</si>
  <si>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</si>
  <si>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</si>
  <si>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</si>
  <si>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</si>
  <si>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</si>
  <si>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</si>
  <si>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</si>
  <si>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</si>
  <si>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</si>
  <si>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</si>
  <si>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</si>
  <si>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</si>
  <si>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</si>
  <si>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</si>
  <si>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</si>
  <si>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</si>
  <si>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</si>
  <si>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</si>
  <si>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</si>
  <si>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</si>
  <si>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</si>
  <si>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</si>
  <si>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</si>
  <si>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</si>
  <si>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</si>
  <si>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</si>
  <si>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</si>
  <si>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</si>
  <si>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</si>
  <si>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</si>
  <si>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</si>
  <si>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</si>
  <si>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</si>
  <si>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</si>
  <si>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</si>
  <si>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</si>
  <si>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</si>
  <si>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</si>
  <si>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</si>
  <si>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</si>
  <si>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</si>
  <si>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</si>
  <si>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</si>
  <si>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</si>
  <si>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</si>
  <si>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</si>
  <si>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</si>
  <si>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</si>
  <si>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</si>
  <si>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</si>
  <si>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</si>
  <si>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</si>
  <si>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</si>
  <si>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</si>
  <si>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</si>
  <si>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</si>
  <si>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</si>
  <si>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</si>
  <si>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</si>
  <si>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</si>
  <si>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</si>
  <si>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</si>
  <si>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</si>
  <si>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</si>
  <si>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</si>
  <si>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</si>
  <si>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</si>
  <si>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</si>
  <si>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</si>
  <si>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</si>
  <si>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</si>
  <si>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</si>
  <si>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</si>
  <si>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</si>
  <si>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</si>
  <si>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</si>
  <si>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</si>
  <si>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</si>
  <si>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</si>
  <si>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</si>
  <si>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</si>
  <si>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</si>
  <si>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</si>
  <si>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</si>
  <si>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</si>
  <si>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</si>
  <si>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</si>
  <si>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</si>
  <si>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</si>
  <si>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</si>
  <si>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</si>
  <si>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</si>
  <si>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</si>
  <si>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</si>
  <si>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</si>
  <si>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</si>
  <si>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</si>
  <si>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</si>
  <si>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</si>
  <si>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</si>
  <si>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</si>
  <si>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</si>
  <si>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</si>
  <si>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</si>
  <si>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</si>
  <si>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</si>
  <si>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</si>
  <si>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</si>
  <si>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</si>
  <si>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</si>
  <si>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</si>
  <si>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</si>
  <si>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</si>
  <si>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</si>
  <si>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</si>
  <si>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</si>
  <si>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</si>
  <si>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</si>
  <si>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</si>
  <si>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</si>
  <si>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</si>
  <si>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</si>
  <si>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</si>
  <si>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</si>
  <si>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</si>
  <si>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</si>
  <si>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</si>
  <si>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</si>
  <si>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</si>
  <si>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</si>
  <si>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</si>
  <si>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</si>
  <si>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</si>
  <si>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</si>
  <si>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</si>
  <si>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</si>
  <si>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</si>
  <si>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</si>
  <si>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</si>
  <si>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</si>
  <si>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</si>
  <si>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</si>
  <si>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</si>
  <si>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</si>
  <si>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</si>
  <si>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</si>
  <si>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</si>
  <si>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</si>
  <si>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</si>
  <si>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</si>
  <si>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</si>
  <si>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</si>
  <si>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</si>
  <si>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</si>
  <si>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</si>
  <si>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</si>
  <si>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</si>
  <si>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</si>
  <si>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</si>
  <si>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</si>
  <si>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</si>
  <si>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</si>
  <si>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</si>
  <si>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</si>
  <si>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</si>
  <si>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</si>
  <si>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</si>
  <si>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</si>
  <si>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</si>
  <si>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</si>
  <si>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</si>
  <si>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</si>
  <si>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</si>
  <si>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</si>
  <si>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</si>
  <si>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</si>
  <si>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</si>
  <si>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</si>
  <si>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</si>
  <si>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</si>
  <si>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</si>
  <si>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</si>
  <si>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</si>
  <si>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</si>
  <si>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</si>
  <si>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</si>
  <si>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</si>
  <si>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</si>
  <si>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</si>
  <si>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</si>
  <si>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</si>
  <si>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</si>
  <si>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</si>
  <si>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</si>
  <si>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</si>
  <si>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</si>
  <si>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</si>
  <si>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</si>
  <si>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</si>
  <si>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</si>
  <si>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</si>
  <si>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</si>
  <si>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</si>
  <si>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</si>
  <si>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</si>
  <si>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</si>
  <si>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</si>
  <si>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</si>
  <si>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</si>
  <si>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</si>
  <si>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</si>
  <si>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</si>
  <si>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</si>
  <si>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</si>
  <si>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</si>
  <si>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</si>
  <si>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</si>
  <si>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</si>
  <si>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</si>
  <si>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</si>
  <si>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</si>
  <si>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</si>
  <si>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</si>
  <si>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</si>
  <si>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</si>
  <si>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</si>
  <si>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</si>
  <si>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</si>
  <si>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</si>
  <si>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</si>
  <si>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</si>
  <si>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</si>
  <si>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</si>
  <si>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</si>
  <si>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</si>
  <si>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</si>
  <si>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</si>
  <si>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</si>
  <si>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</si>
  <si>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</si>
  <si>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</si>
  <si>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</si>
  <si>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</si>
  <si>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</si>
  <si>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</si>
  <si>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</si>
  <si>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</si>
  <si>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</si>
  <si>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</si>
  <si>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</si>
  <si>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</si>
  <si>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</si>
  <si>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</si>
  <si>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</si>
  <si>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</si>
  <si>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</si>
  <si>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</si>
  <si>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</si>
  <si>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</si>
  <si>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</si>
  <si>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</si>
  <si>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</si>
  <si>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</si>
  <si>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</si>
  <si>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</si>
  <si>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</si>
  <si>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</si>
  <si>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</si>
  <si>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</si>
  <si>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</si>
  <si>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</si>
  <si>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</si>
  <si>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</si>
  <si>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</si>
  <si>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</si>
  <si>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</si>
  <si>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</si>
  <si>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</si>
  <si>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</si>
  <si>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</si>
  <si>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</si>
  <si>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</si>
  <si>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</si>
  <si>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</si>
  <si>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</si>
  <si>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</si>
  <si>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</si>
  <si>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</si>
  <si>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</si>
  <si>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</si>
  <si>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</si>
  <si>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</si>
  <si>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</si>
  <si>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</si>
  <si>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</si>
  <si>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</si>
  <si>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</si>
  <si>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</si>
  <si>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</si>
  <si>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</si>
  <si>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</si>
  <si>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</si>
  <si>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</si>
  <si>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</si>
  <si>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</si>
  <si>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</si>
  <si>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</si>
  <si>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</si>
  <si>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</si>
  <si>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</si>
  <si>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</si>
  <si>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</si>
  <si>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</si>
  <si>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</si>
  <si>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</si>
  <si>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</si>
  <si>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</si>
  <si>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</si>
  <si>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</si>
  <si>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</si>
  <si>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</si>
  <si>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</si>
  <si>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</si>
  <si>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</si>
  <si>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</si>
  <si>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</si>
  <si>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</si>
  <si>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</si>
  <si>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</si>
  <si>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</si>
  <si>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</si>
  <si>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</si>
  <si>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</si>
  <si>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</si>
  <si>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</si>
  <si>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</si>
  <si>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</si>
  <si>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</si>
  <si>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</si>
  <si>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</si>
  <si>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</si>
  <si>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</si>
  <si>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</si>
  <si>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</si>
  <si>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</si>
  <si>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</si>
  <si>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</si>
  <si>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</si>
  <si>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</si>
  <si>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</si>
  <si>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</si>
  <si>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</si>
  <si>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</si>
  <si>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</si>
  <si>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</si>
  <si>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</si>
  <si>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</si>
  <si>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</si>
  <si>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</si>
  <si>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</si>
  <si>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</si>
  <si>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</si>
  <si>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</si>
  <si>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</si>
  <si>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</si>
  <si>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</si>
  <si>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</si>
  <si>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</si>
  <si>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</si>
  <si>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</si>
  <si>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</si>
  <si>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</si>
  <si>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</si>
  <si>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</si>
  <si>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</si>
  <si>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</si>
  <si>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</si>
  <si>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</si>
  <si>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</si>
  <si>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</si>
  <si>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</si>
  <si>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</si>
  <si>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</si>
  <si>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</si>
  <si>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</si>
  <si>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</si>
  <si>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</si>
  <si>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</si>
  <si>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</si>
  <si>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</si>
  <si>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</si>
  <si>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</si>
  <si>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</si>
  <si>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</si>
  <si>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</si>
  <si>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</si>
  <si>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</si>
  <si>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</si>
  <si>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</si>
  <si>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</si>
  <si>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</si>
  <si>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</si>
  <si>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</si>
  <si>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</si>
  <si>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</si>
  <si>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</si>
  <si>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</si>
  <si>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</si>
  <si>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</si>
  <si>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</si>
  <si>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</si>
  <si>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</si>
  <si>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</si>
  <si>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</si>
  <si>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</si>
  <si>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</si>
  <si>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</si>
  <si>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</si>
  <si>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</si>
  <si>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</si>
  <si>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</si>
  <si>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</si>
  <si>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</si>
  <si>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</si>
  <si>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</si>
  <si>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 xml:space="preserve"> PCM-20250215-00000830 </t>
  </si>
  <si>
    <t>LTE site still down and  site located in aramco area access issue need special permission</t>
  </si>
  <si>
    <t>PCM-20251019-00001480</t>
  </si>
  <si>
    <t>EM team at site TS</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</si>
  <si>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</si>
  <si>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</si>
  <si>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</si>
  <si>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</si>
  <si>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</si>
  <si>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</si>
  <si>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</si>
  <si>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</si>
  <si>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</si>
  <si>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</si>
  <si>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</si>
  <si>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</si>
  <si>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</si>
  <si>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</si>
  <si>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 xml:space="preserve">ETA 130 mins </t>
  </si>
  <si>
    <t xml:space="preserve">ETA 75 misn </t>
  </si>
  <si>
    <t>tlt0389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</si>
</sst>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I18" sqref="I17:I1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286.72024189814692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6.2249288194434484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45949.668667245372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45949.668667245372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45949.668667245372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45949.668667245372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45949.668667245372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45949.668667245372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45949.668667245372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45949.668667245372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45949.668667245372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45949.668667245372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45949.668667245372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45949.668667245372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45949.668667245372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45949.668667245372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45949.668667245372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45949.668667245372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45949.668667245372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45949.668667245372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45949.668667245372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45949.668667245372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45949.668667245372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45949.668667245372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45949.668667245372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45949.668667245372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45949.668667245372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45949.668667245372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45949.668667245372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45949.668667245372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45949.668667245372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45949.668667245372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45949.668667245372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45949.668667245372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45949.668667245372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45949.668667245372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45949.668667245372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45949.668667245372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45949.668667245372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45949.668667245372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45949.668667245372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45949.668667245372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45949.668667245372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45949.668667245372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45949.668667245372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45949.668667245372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45949.668667245372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45949.668667245372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45949.668667245372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45949.668667245372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45949.668667245372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45949.668667245372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45949.668667245372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45949.668667245372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45949.668667245372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45949.668667245372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45949.668667245372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45949.668667245372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45949.668667245372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45949.668667245372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45949.668667245372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45949.668667245372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45949.668667245372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45949.668667245372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45949.668667245372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45949.668667245372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45949.668667245372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45949.668667245372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45949.668667245372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45949.668667245372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45949.668667245372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45949.668667245372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45949.668667245372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45949.668667245372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45949.668667245372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45949.668667245372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45949.668667245372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45949.668667245372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45949.668667245372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45949.668667245372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45949.668667245372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45949.668667245372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45949.668667245372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45949.668667245372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45949.668667245372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45949.668667245372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45949.668667245372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45949.668667245372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45949.668667245372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45949.668667245372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45949.668667245372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45949.668667245372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45949.668667245372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45949.668667245372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45949.668667245372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45949.668667245372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45949.668667245372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45949.668667245372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45949.668667245372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45949.668667245372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45949.668667245372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45949.668667245372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13A9A80-EB58-4C4A-B04D-E041CC4930C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142.9415839120411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124.66882928241102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5.1728917824075324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1.3736689819779713E-2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45949.668667245372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45949.668667245372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45949.668667245372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45949.668667245372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45949.668667245372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45949.668667245372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45949.668667245372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45949.668667245372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45949.668667245372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45949.668667245372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45949.668667245372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45949.668667245372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45949.668667245372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45949.668667245372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45949.668667245372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45949.668667245372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45949.668667245372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45949.668667245372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45949.668667245372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45949.668667245372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45949.668667245372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45949.668667245372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45949.668667245372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45949.668667245372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45949.668667245372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45949.668667245372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45949.668667245372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45949.668667245372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45949.668667245372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45949.668667245372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45949.668667245372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45949.668667245372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45949.668667245372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45949.668667245372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45949.668667245372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45949.668667245372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45949.668667245372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45949.668667245372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45949.668667245372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45949.668667245372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45949.668667245372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45949.668667245372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45949.668667245372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45949.668667245372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45949.668667245372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45949.668667245372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45949.668667245372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45949.668667245372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45949.668667245372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45949.668667245372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45949.668667245372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45949.668667245372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45949.668667245372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45949.668667245372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45949.668667245372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45949.668667245372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45949.668667245372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45949.668667245372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45949.668667245372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45949.668667245372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45949.668667245372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45949.668667245372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45949.668667245372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45949.668667245372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45949.668667245372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45949.668667245372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45949.668667245372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45949.668667245372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45949.668667245372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45949.668667245372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45949.668667245372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45949.668667245372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45949.668667245372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45949.668667245372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45949.668667245372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45949.668667245372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45949.668667245372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45949.668667245372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45949.668667245372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45949.668667245372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45949.668667245372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45949.668667245372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45949.668667245372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45949.668667245372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45949.668667245372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45949.668667245372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45949.668667824073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45949.668667824073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45949.668667824073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45949.668667824073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45949.668667824073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45949.668667824073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45949.668667824073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45949.668667824073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45949.668667824073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45949.668667824073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45949.668667824073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45949.668667824073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45949.668667824073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45949.668667824073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45949.668667824073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45949.668667824073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45949.668667824073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45949.668667824073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45949.668667824073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45949.668667824073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45949.668667824073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45949.668667824073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45949.668667824073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45949.668667824073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45949.668667824073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45949.668667824073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45949.668667824073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45949.668667824073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45949.668667824073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45949.668667824073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45949.668667824073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45949.668667824073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45949.668667824073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45949.668667824073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45949.668667824073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45949.668667824073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45949.668667824073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45949.668667824073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45949.668667824073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45949.668667824073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45949.668667824073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45949.668667824073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45949.668667824073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45949.668667824073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45949.668667824073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45949.668667824073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45949.668667824073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45949.668667824073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45949.668667824073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45949.668667824073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45949.668667824073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45949.668667824073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45949.668667824073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45949.668667824073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45949.668667824073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45949.668667824073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45949.668667824073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45949.668667824073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45949.668667824073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45949.668667824073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45949.668667824073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45949.668667824073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45949.668667824073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45949.668667824073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45949.668667824073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45949.668667824073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45949.668667824073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45949.668667824073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45949.668667824073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45949.668667824073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45949.668667824073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45949.668667824073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45949.668667824073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45949.668667824073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45949.668667824073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45949.668667824073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45949.668667824073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45949.668667824073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45949.668667824073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45949.668667824073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45949.668667824073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45949.668667824073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45949.668667824073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45949.668667824073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45949.668667824073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45949.668667824073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45949.668667824073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45949.668667824073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45949.668667824073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45949.668667824073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45949.668667824073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45949.668667824073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45949.668667824073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45949.668667824073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45949.668667824073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45949.668667824073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45949.668667824073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45949.668667824073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45949.668667824073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45949.668667824073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45949.668667824073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45949.668667824073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45949.668667824073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45949.668667824073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45949.668667824073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45949.668667824073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45949.668667824073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45949.668667824073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45949.668667824073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45949.668667824073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45949.668667824073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45949.668667824073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45949.668667824073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45949.668667824073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45949.668667824073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45949.668667824073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45949.668667824073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45949.668667824073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45949.668667824073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45949.668667824073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45949.668667824073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45949.668667824073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45949.668667824073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45949.668667824073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45949.668667824073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45949.668667824073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45949.668667824073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45949.668667824073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45949.668667824073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45949.668667824073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45949.668667824073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45949.668667824073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45949.668667824073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45949.668667824073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45949.668667824073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45949.668667824073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45949.668667824073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45949.668667824073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45949.668667824073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45949.668667824073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45949.668667824073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45949.668667824073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45949.668667824073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45949.668667824073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45949.668667824073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45949.668667824073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45949.668667824073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45949.668667824073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45949.668667824073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45949.668667824073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45949.668667824073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45949.668667824073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45949.668667824073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45949.668667824073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45949.668667824073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45949.668667824073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45949.668667824073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45949.668667824073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45949.668667824073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45949.668667824073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45949.668667824073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45949.668667824073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45949.668667824073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45949.668667824073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45949.668667824073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45949.668667824073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45949.668667824073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45949.668667824073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45949.668667824073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45949.668667824073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45949.668667824073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45949.668667824073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45949.668667824073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45949.668667824073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45949.668667824073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45949.668667824073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45949.668667824073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45949.668667824073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45949.668667824073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45949.668667824073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45949.668667824073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45949.668667824073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45949.668667824073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45949.668667824073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45949.668667824073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45949.668667824073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45949.668667824073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45949.668667824073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45949.668667824073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45949.668667824073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45949.668667824073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45949.668667824073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45949.668667824073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45949.668667824073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45949.668667824073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45949.668667824073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45949.668667824073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45949.668667824073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45949.668667824073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45949.668667824073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45949.668667824073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45949.668667824073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45949.668667824073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45949.668667824073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45949.668667824073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45949.668667824073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45949.668667824073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45949.668667824073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45949.668667824073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45949.668667824073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45949.668667824073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45949.668667824073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45949.668667824073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45949.668667824073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45949.668667824073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45949.668667824073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45949.668667824073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45949.668667824073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45949.668667824073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45949.668667824073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45949.668667824073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45949.668667824073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45949.668667824073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45949.668667824073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45949.668667824073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45949.668667824073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45949.668667824073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45949.668667824073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45949.668667824073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45949.668667824073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45949.668667824073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45949.668667824073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45949.668667824073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45949.668667824073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45949.668667824073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45949.668667824073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45949.668667824073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45949.668667824073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45949.668667824073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45949.668667824073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45949.668667824073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45949.668667824073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45949.668667824073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45949.668667824073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45949.668667824073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45949.668667824073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45949.668667824073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45949.668667824073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45949.668667824073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45949.668667824073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45949.668667824073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45949.668667824073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45949.668667824073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45949.668667824073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45949.668667824073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45949.668667824073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45949.668667824073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45949.668667824073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45949.668667824073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45949.668667824073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45949.668667824073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45949.668667824073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45949.668667824073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45949.668667824073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45949.668667824073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45949.668667824073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45949.668667824073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45949.668667824073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45949.668667824073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45949.668667824073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45949.668667824073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45949.668667824073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45949.668667824073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45949.668667824073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45949.668667824073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45949.668667824073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45949.668667824073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45949.668667824073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45949.668667824073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45949.668667824073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45949.668667824073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45949.668667824073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45949.668667824073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45949.668667824073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45949.668667824073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45949.668667824073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45949.668667824073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45949.668667824073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45949.668667824073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45949.668667824073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45949.668667824073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45949.668667824073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45949.668667824073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45949.668667824073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45949.668667824073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45949.668667824073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45949.668667824073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45949.668667824073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45949.668667824073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45949.668667824073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45949.668667824073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45949.668667824073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45949.668667824073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45949.668667824073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45949.668667824073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45949.668667824073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45949.668667824073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45949.668667824073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45949.668667824073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45949.668667824073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45949.668667824073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45949.668667824073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45949.668667824073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45949.668667824073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45949.668667824073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45949.668667824073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45949.668667824073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45949.668667824073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45949.668667824073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45949.668667824073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45949.668667824073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45949.668667824073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45949.668667824073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45949.668667824073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45949.668667824073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45949.668667824073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45949.668667824073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45949.668667824073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45949.668667824073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45949.668667824073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45949.668667824073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45949.668667824073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45949.668667824073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45949.668667824073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45949.668667824073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45949.668667824073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45949.668667824073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45949.668667824073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45949.668667824073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45949.668667824073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45949.668667824073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45949.668667824073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45949.668667824073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45949.668667824073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45949.668667824073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45949.668667824073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45949.668667824073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45949.668667824073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45949.668667824073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45949.668667824073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45949.668667824073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45949.668667824073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45949.668667824073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45949.668667824073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45949.668667824073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45949.668667824073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45949.668667824073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45949.668667824073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45949.668667824073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45949.668667824073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45949.668667824073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45949.668667824073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45949.668667824073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45949.668667824073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45949.668667824073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45949.668667824073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45949.668667824073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45949.668667824073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45949.668667824073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45949.668667824073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45949.668667824073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45949.668667824073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45949.668667824073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45949.668667824073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45949.668667824073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45949.668667824073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45949.668667824073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45949.668667824073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45949.668667824073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45949.668667824073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45949.668667824073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45949.668667824073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45949.668667824073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45949.668667824073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45949.668667824073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45949.668667824073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45949.668667824073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45949.668667824073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45949.668667824073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45949.668667824073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45949.668667824073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45949.668667824073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45949.668667824073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45949.668667824073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45949.668667824073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45949.668667824073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45949.668667824073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45949.668667824073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45949.668667824073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45949.668667824073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45949.668667824073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45949.668667824073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45949.668667824073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45949.668667824073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45949.668667824073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45949.668667824073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45949.668667824073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45949.668667824073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45949.668667824073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45949.668667824073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45949.668667824073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45949.668667824073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45949.668667824073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45949.668667824073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45949.668667824073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45949.668667824073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45949.668667824073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45949.668667824073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45949.668667824073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45949.668667824073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45949.668667824073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45949.668667824073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45949.668667824073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45949.668667824073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45949.668667824073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45949.668667824073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45949.668667824073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45949.668667824073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45949.668667824073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45949.668667824073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45949.668667824073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45949.668667824073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45949.668667824073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45949.668667824073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45949.668667824073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45949.668667824073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45949.668667824073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45949.668667824073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45949.668667824073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45949.668667824073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45949.668667824073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45949.668667824073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45949.668667824073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45949.668667824073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45949.668667824073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45949.668667824073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45949.668667824073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45949.668667824073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45949.668667824073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45949.668667824073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45949.668667824073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45949.668667824073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45949.668667824073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45949.668667824073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45949.668667824073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45949.668667824073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45949.668667824073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45949.668667824073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45949.668667824073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45949.668667824073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45949.668667824073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45949.668667824073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45949.668667824073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45949.668667824073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45949.668667824073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45949.668667824073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45949.668667824073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45949.668667824073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45949.668667824073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45949.668667824073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45949.668667824073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45949.668667824073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45949.668667824073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45949.668667824073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45949.668667824073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45949.668667824073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45949.668667824073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45949.668667824073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45949.668667824073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45949.668667824073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45949.668667824073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45949.668667824073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45949.668667824073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45949.668667824073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45949.668667824073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45949.668667824073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45949.668667824073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45949.668667824073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45949.668667824073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45949.668667824073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45949.668667824073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45949.668667824073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45949.668667824073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45949.668667824073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45949.668667824073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45949.668667824073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45949.668667824073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45949.668667824073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45949.668667824073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45949.668667824073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45949.668667824073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45949.668667824073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45949.668667824073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45949.668667824073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45949.668667824073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45949.668667824073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45949.668667824073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45949.668667824073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45949.668667824073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45949.668667824073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45949.668667824073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45949.668667824073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45949.668667824073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45949.668667824073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45949.668667824073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45949.668667824073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45949.668667824073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45949.668667824073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45949.668667824073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45949.668667824073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45949.668667824073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45949.668667824073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45949.668667824073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45949.668667824073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45949.668667824073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45949.668667824073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45949.668667824073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45949.668667824073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45949.668667824073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45949.668667824073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45949.668667824073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45949.668667824073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45949.668667824073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45949.668667824073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45949.668667824073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45949.668667824073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45949.668667824073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45949.668667824073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45949.668667824073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45949.668667824073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45949.668667824073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45949.668667824073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45949.668667824073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45949.668667824073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45949.668667824073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45949.668667824073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45949.668667824073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45949.668667824073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45949.668667824073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45949.668667824073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45949.668667824073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45949.668667824073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45949.668667824073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45949.668667824073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45949.668667824073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45949.668667824073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45949.668667824073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45949.668667824073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45949.668667824073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45949.668667824073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45949.668667824073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45949.668667824073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45949.668667824073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45949.668667824073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45949.668667824073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45949.668667824073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45949.668667824073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45949.668667824073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45949.668667824073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45949.668667824073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45949.668667824073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45949.668667824073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45949.668667824073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45949.668667824073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45949.668667824073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45949.668667824073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45949.668667824073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45949.668667824073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45949.668667824073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45949.668667824073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45949.668667824073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45949.668667824073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45949.668667824073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45949.668667824073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45949.668667824073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45949.668667824073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45949.668667824073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45949.668667824073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45949.668667824073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45949.668667824073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45949.668667824073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45949.668667824073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45949.668667824073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45949.668667824073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45949.668667824073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45949.668667824073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45949.668667824073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45949.668667824073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45949.668667824073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45949.668667824073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45949.668667824073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45949.668667824073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45949.668667824073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45949.668667824073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45949.668667824073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45949.668667824073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45949.668667824073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45949.668667824073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45949.668667824073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45949.668667824073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45949.668667824073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45949.668667824073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45949.668667824073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45949.668667824073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45949.668667824073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45949.668667824073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45949.668667824073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45949.668667824073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45949.668667824073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45949.668667824073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45949.668667824073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45949.668667824073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45949.668667824073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45949.668667824073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45949.668667824073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45949.668667824073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45949.668667824073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45949.668667824073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45949.668667824073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45949.668667824073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45949.668667824073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45949.668667824073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45949.668667824073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45949.668667824073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45949.668667824073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45949.668667824073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45949.668667824073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45949.668667824073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45949.668667824073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45949.668667824073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45949.668667824073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45949.668667824073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45949.668667824073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45949.668667824073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45949.668667824073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45949.668667824073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45949.668667824073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45949.668667824073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45949.668667824073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45949.668667824073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45949.668667824073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45949.668667824073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45949.668667824073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45949.668667824073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45949.668667824073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45949.668667824073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45949.668667824073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45949.668667824073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45949.668667824073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45949.668667824073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45949.668667824073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45949.668667824073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45949.668667824073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45949.668667824073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45949.668667824073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45949.668667824073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45949.668667824073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45949.668667824073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45949.668667824073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45949.668667824073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45949.668667824073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45949.668667824073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45949.668667824073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45949.668667824073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45949.668667824073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45949.668667824073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45949.668667824073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45949.668667824073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45949.668667824073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45949.668667824073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45949.668667824073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45949.668667824073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45949.668667824073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45949.668667824073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45949.668667824073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45949.668667824073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45949.668667824073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45949.668667824073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45949.668667824073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45949.668667824073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45949.668667824073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45949.668667824073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45949.668667824073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45949.668667824073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45949.668667824073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45949.668667824073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45949.668667824073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45949.668667824073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45949.668667824073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45949.668667824073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45949.668667824073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45949.668667824073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45949.668667824073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45949.668667824073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45949.668667824073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45949.668667824073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45949.668667824073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45949.668667824073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45949.668667824073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45949.668667824073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45949.668667824073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45949.668667824073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45949.668667824073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45949.668667824073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45949.668667824073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45949.668667824073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45949.668667824073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45949.668667824073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45949.668667824073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45949.668667824073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45949.668667824073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45949.668667824073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45949.668667824073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45949.668667824073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45949.668667824073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45949.668667824073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45949.668667824073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45949.668667824073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45949.668667824073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45949.668667824073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45949.668667824073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45949.668667824073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45949.668667824073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45949.668667824073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45949.668667824073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45949.668667824073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45949.668667824073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45949.668667824073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45949.668667824073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45949.668667824073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45949.668667824073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45949.668667824073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45949.668667824073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45949.668667824073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45949.668667824073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45949.668667824073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45949.668667824073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45949.668667824073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45949.668667824073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45949.668667824073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45949.668667824073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45949.668667824073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45949.668667824073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45949.668667824073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45949.668667824073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45949.668667824073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45949.668667824073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45949.668667824073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45949.668667824073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45949.668667824073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45949.668667824073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45949.668667824073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45949.668667824073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45949.668667824073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45949.668667824073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45949.668667824073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45949.668667824073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45949.668667824073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45949.668667824073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45949.668667824073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45949.668667824073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45949.668667824073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45949.668667824073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45949.668667824073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45949.668667824073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45949.668667824073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45949.668667824073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45949.668667824073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45949.668667824073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45949.668667824073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45949.668667824073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45949.668667824073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45949.668667824073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45949.668667824073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45949.668667824073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45949.668667824073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45949.668667824073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45949.668667824073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45949.668667824073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45949.668667824073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45949.668667824073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45949.668667824073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45949.668667824073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45949.668667824073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45949.668667824073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45949.668667824073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45949.668667824073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45949.668667824073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45949.668667824073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45949.668667824073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45949.668667824073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45949.668667824073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45949.668667824073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45949.668667824073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45949.668667824073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45949.668667824073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45949.668667824073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45949.668667824073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45949.668667824073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45949.668667824073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45949.668667824073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45949.668667824073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45949.668667824073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45949.668667824073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45949.668667824073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45949.668667824073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45949.668667824073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45949.668667824073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45949.668667824073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45949.668667824073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45949.668667824073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45949.668667824073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45949.668667824073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45949.668667824073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45949.668667824073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45949.668667824073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45949.668667824073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45949.668667824073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45949.668667824073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45949.668667824073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45949.668667824073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45949.668667824073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45949.668667824073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45949.668667824073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45949.668667824073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45949.668667824073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45949.668667824073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45949.668667824073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45949.668667824073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45949.668667824073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45949.668667824073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45949.668667824073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45949.668667824073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45949.668667824073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45949.668667824073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45949.668667824073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45949.668667824073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45949.668667824073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45949.668667824073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45949.668667824073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45949.668667824073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45949.668667824073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45949.668667824073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45949.668667824073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45949.668667824073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45949.668667824073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45949.668667824073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45949.668667824073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45949.668667824073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45949.668667824073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45949.668667824073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45949.668667824073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45949.668667824073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45949.668667824073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45949.668667824073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45949.668667824073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45949.668667824073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45949.668667824073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45949.668667824073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45949.668667824073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45949.668667824073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45949.668667824073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45949.668667824073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45949.668667824073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45949.668667824073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45949.668667824073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45949.668667824073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45949.668667824073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45949.668667824073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45949.668667824073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45949.668667824073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45949.668667824073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45949.668667824073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45949.668667824073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45949.668667824073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45949.668667824073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45949.668667824073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45949.668667824073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45949.668667824073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45949.668667824073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45949.668667824073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45949.668667824073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45949.668667824073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45949.668667824073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45949.668667824073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45949.668667824073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45949.668667824073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45949.668667824073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45949.668667824073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45949.668667824073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45949.668667824073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45949.668667824073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45949.668667824073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45949.668667824073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45949.668667824073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45949.668667824073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45949.668667824073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45949.668667824073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45949.668667824073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45949.668667824073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45949.668667824073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45949.668667824073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45949.668667824073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45949.668667824073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45949.668667824073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45949.668667824073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45949.668667824073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45949.668667824073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45949.668667824073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45949.668667824073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45949.668667824073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45949.668667824073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45949.668667824073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45949.668667824073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45949.668667824073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45949.668667824073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45949.668667824073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45949.668667824073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45949.668667824073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45949.668667824073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45949.668667824073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45949.668667824073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45949.668667824073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45949.668667824073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45949.668667824073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45949.668667824073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45949.668667824073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45949.668667824073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45949.668667824073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45949.668667824073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45949.668667824073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45949.668667824073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45949.668667824073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45949.668667824073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45949.668667824073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45949.668667824073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45949.668667824073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45949.668667824073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45949.668667824073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45949.668667824073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45949.668667824073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45949.668667824073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45949.668667824073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45949.668667824073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45949.668667824073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45949.668667824073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45949.668667824073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45949.668667824073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45949.668667824073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45949.668667824073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45949.668667824073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45949.668667824073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45949.668667824073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45949.668667824073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45949.668667824073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45949.668667824073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45949.668667824073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45949.668667824073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45949.668667824073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45949.668667824073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45949.668667824073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45949.668667824073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45949.668667824073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45949.668667824073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45949.668667824073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45949.668667824073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45949.668667824073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45949.668667824073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45949.668667824073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45949.668667824073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45949.668667824073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45949.668667824073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45949.668667824073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45949.668667824073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45949.668667824073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45949.668667824073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45949.668667824073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45949.668667824073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45949.668667824073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45949.668667824073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45949.668667824073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45949.668667824073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45949.668667824073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45949.668667824073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45949.668667824073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45949.668667824073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45949.668667824073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45949.668667824073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45949.668667824073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45949.668667824073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45949.668667824073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45949.668667824073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45949.668667824073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45949.668667824073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45949.668667824073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45949.668667824073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45949.668667824073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45949.668667824073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45949.668667824073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45949.668667824073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45949.668667824073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45949.668667824073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45949.668667824073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45949.668667824073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45949.668667824073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45949.668667824073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45949.668667824073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45949.668667824073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45949.668667824073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45949.668667824073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45949.668667824073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45949.668667824073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45949.668667824073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45949.668667824073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45949.668667824073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45949.668667824073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45949.668667824073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45949.668667824073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45949.668667824073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45949.668667824073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45949.668667824073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45949.668667824073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45949.668667824073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45949.668667824073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45949.668667824073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45949.668667824073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45949.668667824073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45949.668667824073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45949.668667824073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45949.668667824073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45949.668667824073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45949.668667824073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45949.668667824073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45949.668667824073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45949.668667824073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45949.668667824073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45949.668667824073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45949.668667824073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45949.668667824073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45949.668667824073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45949.668667824073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45949.668667824073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45949.668667824073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45949.668667824073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45949.668667824073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45949.668667824073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45949.668667824073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45949.668667824073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45949.668667824073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45949.668667824073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45949.668667824073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45949.668667824073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45949.668667824073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45949.668667824073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45949.668667824073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45949.668667824073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45949.668667824073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45949.668667824073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45949.668667824073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45949.668667824073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45949.668667824073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45949.668667824073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45949.668667824073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45949.668667824073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45949.668667824073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45949.668667824073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45949.668667824073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45949.668667824073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45949.668667824073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45949.668667824073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45949.668667824073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45949.668667824073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45949.668667824073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45949.668667824073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45949.668667824073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45949.668667824073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45949.668667824073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45949.668667824073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45949.668667824073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45949.668667824073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45949.668667824073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45949.668667824073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45949.668667824073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45949.668667824073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45949.668667824073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45949.668667824073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45949.668667824073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45949.668667824073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45949.668667824073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45949.668667824073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45949.668667824073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45949.668667824073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45949.668667824073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45949.668667824073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45949.668667824073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45949.668667824073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45949.668667824073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45949.668667824073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45949.668667824073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45949.668667824073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45949.668667824073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45949.668667824073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45949.668667824073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45949.668667824073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45949.668667824073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45949.668667824073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45949.668667824073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45949.668667824073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45949.668667824073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45949.668667824073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45949.668667824073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45949.668667824073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45949.668667824073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45949.668667824073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45949.668667824073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45949.668667824073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45949.668667824073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45949.668667824073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45949.668667824073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45949.668667824073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45949.668667824073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45949.668667824073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45949.668667824073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45949.668667824073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45949.668667824073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45949.668667824073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45949.668667824073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45949.668667824073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45949.668667824073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45949.668667824073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45949.668667824073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45949.668667824073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45949.668667824073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45949.668667824073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45949.668667824073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246.1879496527763</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37283</v>
      </c>
      <c r="E3" s="100" t="s">
        <v>38964</v>
      </c>
      <c r="F3" s="125">
        <v>45949.602303240739</v>
      </c>
      <c r="G3" s="126">
        <f ca="1">IFERROR(NOW()-F3,"")</f>
        <v>6.636400463321479E-2</v>
      </c>
      <c r="H3" s="125">
        <v>45949.596585648149</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37263</v>
      </c>
      <c r="E4" s="100" t="s">
        <v>38964</v>
      </c>
      <c r="F4" s="125">
        <v>45949.649988425925</v>
      </c>
      <c r="G4" s="126">
        <f ca="1">IFERROR(NOW()-F4,"")</f>
        <v>1.8678819447814021E-2</v>
      </c>
      <c r="H4" s="125">
        <v>45949.635243055556</v>
      </c>
      <c r="I4" s="121" t="str">
        <f>IFERROR(VLOOKUP(D4,DB!A:F,6,0),"")</f>
        <v>SCECO</v>
      </c>
      <c r="J4" s="121" t="str">
        <f>IFERROR(VLOOKUP(D4,DB!A:G,7,0),"")</f>
        <v>Dead</v>
      </c>
      <c r="K4" s="127" t="s">
        <v>39061</v>
      </c>
      <c r="L4" s="123" t="str">
        <f>IFERROR(VLOOKUP(D4,DB!A:I,9,0),"")</f>
        <v>Latis</v>
      </c>
    </row>
    <row r="5" spans="1:16" ht="15" customHeight="1">
      <c r="A5" s="121"/>
      <c r="B5" s="121" t="str">
        <f>IFERROR(VLOOKUP(D5,DB!A:K,11,0),"")</f>
        <v/>
      </c>
      <c r="C5" s="122"/>
      <c r="D5" s="123"/>
      <c r="E5" s="100"/>
      <c r="F5" s="125"/>
      <c r="G5" s="126">
        <f ca="1">IFERROR(NOW()-F5,"")</f>
        <v>45949.668667245372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45949.668667245372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45949.668667245372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45949.668667245372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45949.668667245372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45949.668667245372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45949.668667245372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45949.668667245372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45949.668667245372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45949.668667245372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45949.668667245372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45949.668667245372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45949.668667245372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45949.668667245372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45949.668667245372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45949.668667245372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45949.668667245372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45949.668667245372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45949.668667245372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45949.668667245372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45949.668667245372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45949.668667245372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45949.668667245372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45949.668667245372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45949.668667245372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45949.668667245372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45949.668667245372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45949.668667245372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45949.668667245372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45949.668667245372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45949.668667245372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45949.668667245372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45949.668667245372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45949.668667245372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45949.668667245372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45949.668667245372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45949.668667245372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45949.668667245372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45949.668667245372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45949.668667245372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45949.668667245372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45949.668667245372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45949.668667245372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45949.668667245372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45949.668667245372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45949.668667245372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45949.668667245372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45949.668667245372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45949.668667245372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45949.668667245372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45949.668667245372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45949.668667245372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45949.668667245372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45949.668667245372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45949.668667245372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45949.668667245372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45949.668667245372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45949.668667245372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45949.668667245372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45949.668667245372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45949.668667245372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45949.668667245372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45949.668667245372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45949.668667245372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45949.668667245372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45949.668667245372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45949.668667245372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45949.668667245372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45949.668667245372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45949.668667245372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45949.668667245372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45949.668667245372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45949.668667245372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45949.668667245372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45949.668667245372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45949.668667245372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45949.668667245372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45949.668667245372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45949.668667245372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45949.668667245372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45949.668667245372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45949.668667245372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45949.668667245372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45949.668667245372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45949.668667245372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45949.668667245372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45949.668667245372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45949.668667245372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45949.668667245372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45949.668667245372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45949.668667245372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45949.668667245372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45949.668667245372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45949.668667245372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45949.668667245372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45949.668667245372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45949.668667245372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45949.668667245372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45949.668667245372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45949.668667245372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45949.668667245372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45949.668667245372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45949.668667245372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45949.668667245372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45949.668667245372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45949.668667245372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45949.668667245372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45949.668667245372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45949.668667245372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45949.668667245372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45949.668667245372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45949.668667245372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45949.668667245372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45949.668667245372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45949.668667245372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45949.668667245372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45949.668667245372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45949.668667245372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45949.668667245372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45949.668667245372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45949.668667245372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45949.668667245372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45949.668667245372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45949.668667245372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45949.668667245372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45949.668667245372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45949.668667245372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45949.668667245372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45949.668667245372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45949.668667245372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45949.668667245372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45949.668667245372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45949.668667245372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45949.668667245372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45949.668667245372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45949.668667245372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45949.668667245372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45949.668667245372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45949.668667245372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45949.668667245372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45949.668667245372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45949.668667245372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45949.668667245372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45949.668667245372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45949.668667245372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45949.668667245372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45949.668667245372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45949.668667245372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45949.668667245372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45949.668667245372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45949.668667245372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45949.668667245372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45949.668667245372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45949.668667245372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45949.668667245372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45949.668667245372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45949.668667245372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45949.668667245372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45949.668667245372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45949.668667245372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45949.668667245372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45949.668667245372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45949.668667245372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45949.668667245372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45949.668667245372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45949.668667245372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45949.668667245372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45949.668667245372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45949.668667245372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45949.668667245372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45949.668667245372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45949.668667245372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45949.668667245372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45949.668667245372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45949.668667245372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45949.668667245372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45949.668667245372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45949.668667245372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45949.668667245372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45949.668667245372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45949.668667245372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45949.668667245372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45949.668667245372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45949.668667245372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45949.668667245372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45949.668667245372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45949.668667245372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45949.668667245372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45949.668667245372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45949.668667245372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45949.668667245372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45949.668667245372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45949.668667245372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45949.668667245372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45949.668667245372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45949.668667245372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45949.668667245372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45949.668667245372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45949.668667245372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45949.668667245372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45949.668667245372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45949.668667245372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45949.668667245372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45949.668667245372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45949.668667245372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45949.668667245372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45949.668667245372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45949.668667245372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45949.668667245372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45949.668667245372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45949.668667245372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45949.668667245372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45949.668667245372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45949.668667245372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45949.668667245372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45949.668667245372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45949.668667245372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45949.668667245372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45949.668667245372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45949.668667245372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45949.668667245372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45949.668667245372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45949.668667245372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45949.668667245372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45949.668667245372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45949.668667245372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45949.668667245372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45949.668667245372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45949.668667245372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45949.668667245372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45949.668667245372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45949.668667245372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45949.668667245372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45949.668667245372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45949.668667245372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45949.668667245372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45949.668667245372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45949.668667245372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45949.668667245372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45949.668667245372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45949.668667245372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45949.668667245372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45949.668667245372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45949.668667245372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45949.668667245372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45949.668667245372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45949.668667245372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45949.668667245372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45949.668667245372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45949.668667245372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45949.668667245372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45949.668667245372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45949.668667245372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45949.668667245372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45949.668667245372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45949.668667245372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45949.668667245372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45949.668667245372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45949.668667245372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45949.668667245372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45949.668667245372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45949.668667245372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45949.668667245372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45949.668667245372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45949.668667245372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45949.668667245372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45949.668667245372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45949.668667245372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45949.668667245372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45949.668667245372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45949.668667245372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45949.668667245372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45949.668667245372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45949.668667245372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45949.668667245372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45949.668667245372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45949.668667245372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45949.668667245372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45949.668667245372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45949.668667245372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45949.668667245372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45949.668667245372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45949.668667245372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45949.668667245372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45949.668667245372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45949.668667245372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45949.668667245372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45949.668667245372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45949.668667245372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45949.668667245372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45949.668667245372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45949.668667245372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45949.668667245372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45949.668667245372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45949.668667245372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45949.668667245372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45949.668667245372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45949.668667245372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45949.668667245372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45949.668667245372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45949.668667245372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45949.668667245372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45949.668667245372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45949.668667245372</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45949.668667245372</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57.836607060184178</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23.479789930555853</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4.8970931712974561</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1.0075561342600849</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45949.668667245372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45949.668667245372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45949.668667245372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45949.668667245372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45949.668667245372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45949.668667245372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45949.668667245372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45949.668667245372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45949.668667245372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45949.668667245372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45949.668667245372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45949.668667245372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45949.668667245372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45949.668667245372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45949.668667245372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45949.668667245372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45949.668667245372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45949.668667245372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45949.668667245372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45949.668667245372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45949.668667245372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45949.668667245372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45949.668667245372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45949.668667245372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45949.668667245372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45949.668667245372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45949.668667245372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45949.668667245372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45949.668667245372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45949.668667245372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45949.668667245372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45949.668667245372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45949.668667245372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45949.668667245372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45949.668667245372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45949.668667245372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45949.668667245372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45949.668667245372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45949.668667245372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45949.668667245372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45949.668667245372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45949.668667245372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45949.668667245372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45949.668667245372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45949.668667245372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45949.668667245372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45949.668667245372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45949.668667245372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45949.668667245372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45949.668667245372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45949.668667245372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45949.668667245372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45949.668667245372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45949.668667245372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45949.668667245372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45949.668667245372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45949.668667245372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45949.668667245372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45949.668667245372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45949.668667245372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45949.668667245372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45949.668667245372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45949.668667245372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45949.668667245372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45949.668667245372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45949.668667245372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45949.668667245372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45949.668667245372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45949.668667245372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45949.668667245372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45949.668667245372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45949.668667245372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45949.668667245372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45949.668667245372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45949.668667245372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45949.668667245372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45949.668667245372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45949.668667245372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45949.668667245372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45949.668667245372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45949.668667245372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45949.668667245372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45949.668667245372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45949.668667245372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45949.668667245372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45949.668667245372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45949.668667245372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45949.668667245372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45949.668667245372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45949.668667245372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45949.668667245372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45949.668667245372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45949.668667245372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45949.668667245372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45949.668667245372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45949.668667245372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45949.668667245372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45949.668667245372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45949.668667245372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45949.668667245372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45949.668667245372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45949.668667245372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45949.668667245372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45949.668667245372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45949.668667245372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45949.668667245372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45949.668667245372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45949.668667245372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45949.668667245372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45949.668667245372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45949.668667245372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45949.668667245372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45949.668667245372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45949.668667245372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45949.668667245372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45949.668667245372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45949.668667245372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45949.668667245372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45949.668667245372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45949.668667245372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45949.668667245372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45949.668667245372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45949.668667245372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45949.668667245372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45949.668667245372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45949.668667245372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45949.668667245372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45949.668667245372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45949.668667245372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45949.668667245372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45949.668667245372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45949.668667245372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45949.668667245372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45949.668667245372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45949.668667245372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45949.668667245372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45949.668667245372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45949.668667245372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45949.668667245372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45949.668667245372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45949.668667245372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45949.668667245372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45949.668667245372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45949.668667245372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45949.668667245372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45949.668667245372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45949.668667245372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45949.668667245372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45949.668667245372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45949.668667245372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45949.668667245372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45949.668667245372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45949.668667245372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45949.668667245372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45949.668667245372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45949.668667245372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45949.668667245372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45949.668667245372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45949.668667245372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45949.668667245372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45949.668667245372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45949.668667245372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45949.668667245372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45949.668667245372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45949.668667245372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45949.668667245372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45949.668667245372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45949.668667245372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45949.668667245372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45949.668667245372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45949.668667245372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45949.668667245372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45949.668667245372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45949.668667245372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45949.668667245372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45949.668667245372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45949.668667245372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45949.668667245372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45949.668667245372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45949.668667245372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45949.668667245372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45949.668667245372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45949.668667245372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45949.668667245372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45949.668667245372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45949.668667245372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45949.668667245372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45949.668667245372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45949.668667245372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45949.668667245372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45949.668667245372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45949.668667245372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45949.668667245372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45949.668667245372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45949.668667245372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45949.668667245372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45949.668667245372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45949.668667245372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45949.668667245372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45949.668667245372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45949.668667245372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45949.668667245372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45949.668667245372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45949.668667245372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45949.668667245372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45949.668667245372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45949.668667245372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45949.668667245372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45949.668667245372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45949.668667245372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45949.668667245372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45949.668667245372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45949.668667245372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45949.668667245372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45949.668667245372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45949.668667245372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45949.668667245372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45949.668667245372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45949.668667245372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45949.668667245372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45949.668667245372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45949.668667245372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45949.668667245372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45949.668667245372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45949.668667245372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45949.668667245372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45949.668667245372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45949.668667245372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45949.668667245372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45949.668667245372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45949.668667245372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45949.668667245372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45949.668667245372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45949.668667245372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45949.668667245372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45949.668667245372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45949.668667245372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45949.668667245372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45949.668667245372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45949.668667245372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45949.668667245372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45949.668667245372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45949.668667245372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45949.668667245372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45949.668667245372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45949.668667245372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45949.668667245372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45949.668667245372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45949.668667245372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45949.668667245372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45949.668667245372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45949.668667245372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45949.668667245372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45949.668667245372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45949.668667245372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45949.668667245372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45949.668667245372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45949.668667245372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45949.668667245372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45949.668667245372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45949.668667245372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45949.668667245372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45949.668667245372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45949.668667245372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45949.668667245372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45949.668667245372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45949.668667245372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45949.668667245372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45949.668667245372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45949.668667245372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45949.668667245372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45949.668667245372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45949.668667245372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45949.668667245372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45949.668667245372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45949.668667245372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45949.668667245372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45949.668667245372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45949.668667245372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45949.668667245372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45949.668667245372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45949.668667245372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45949.668667245372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45949.668667245372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45949.668667245372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45949.668667245372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45949.668667245372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45949.668667245372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45949.668667245372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45949.668667245372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45949.668667245372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45949.668667245372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45949.668667245372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45949.668667245372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45949.668667245372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45949.668667245372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45949.668667245372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45949.668667245372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45949.668667245372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45949.668667245372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45949.668667245372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45949.668667245372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45949.668667245372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45949.668667245372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45949.668667245372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45949.668667245372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45949.668667245372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45949.668667245372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45949.668667245372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45949.668667245372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45949.668667245372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45949.668667245372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45949.668667245372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45949.668667245372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45949.668667245372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45949.668667245372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45949.668667245372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45949.668667245372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45949.668667245372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45949.668667245372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45949.668667245372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45949.668667245372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45949.668667245372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45949.668667245372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45949.668667245372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45949.668667245372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45949.668667245372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45949.668667245372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45949.668667245372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45949.668667245372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45949.668667245372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45949.668667245372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45949.668667245372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45949.668667245372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45949.668667245372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45949.668667245372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45949.668667245372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45949.668667245372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45949.668667245372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45949.668667245372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45949.668667245372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45949.668667245372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45949.668667245372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45949.668667245372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45949.668667245372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45949.668667245372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45949.668667245372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45949.668667245372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45949.668667245372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45949.668667245372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45949.668667245372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45949.668667245372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45949.668667245372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45949.668667245372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45949.668667245372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45949.668667245372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45949.668667245372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45949.668667245372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45949.668667245372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45949.668667245372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45949.668667245372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45949.668667245372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45949.668667245372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45949.668667245372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45949.668667245372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45949.668667245372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45949.668667245372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45949.668667245372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45949.668667245372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45949.668667245372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45949.668667245372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45949.668667245372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45949.668667245372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45949.668667245372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45949.668667245372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45949.668667245372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45949.668667245372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45949.668667245372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45949.668667245372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45949.668667245372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45949.668667245372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45949.668667245372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45949.668667245372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45949.668667245372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45949.668667245372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45949.668667245372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45949.668667245372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45949.668667245372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45949.668667245372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45949.668667245372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45949.668667245372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45949.668667245372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45949.668667245372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45949.668667245372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45949.668667245372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45949.668667245372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45949.668667245372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45949.668667245372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45949.668667245372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45949.668667245372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45949.668667245372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45949.668667245372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45949.668667245372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45949.668667245372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45949.668667245372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45949.668667245372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45949.668667245372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45949.668667245372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45949.668667245372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45949.668667245372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45949.668667245372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45949.668667245372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45949.668667245372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45949.668667245372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45949.668667245372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45949.668667245372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45949.668667245372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45949.668667245372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45949.668667245372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45949.668667245372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45949.668667245372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45949.668667245372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45949.668667245372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45949.668667245372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45949.668667245372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45949.668667245372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45949.668667245372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45949.668667245372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45949.668667245372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45949.668667245372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45949.668667245372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45949.668667245372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45949.668667245372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45949.668667245372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45949.668667245372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45949.668667245372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45949.668667245372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45949.668667245372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45949.668667245372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45949.668667245372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45949.668667245372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45949.668667245372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45949.668667245372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45949.668667245372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45949.668667245372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45949.668667245372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45949.668667245372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45949.668667245372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45949.668667245372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45949.668667245372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45949.668667245372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45949.668667245372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45949.668667245372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45949.668667245372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45949.668667245372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45949.668667245372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45949.668667245372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45949.668667245372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45949.668667245372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45949.668667245372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45949.668667245372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45949.668667245372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45949.668667245372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45949.668667245372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45949.668667245372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45949.668667245372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45949.668667245372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45949.668667245372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45949.668667245372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45949.668667245372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45949.668667245372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45949.668667245372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45949.668667245372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45949.668667245372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45949.668667245372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45949.668667245372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45949.668667245372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45949.668667245372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45949.668667245372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45949.668667245372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45949.668667245372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45949.668667245372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45949.668667245372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45949.668667245372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45949.668667245372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45949.668667245372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45949.668667245372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45949.668667245372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45949.668667245372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45949.668667245372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45949.668667245372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45949.668667245372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45949.668667245372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45949.668667245372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45949.668667245372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45949.668667245372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45949.668667245372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45949.668667245372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45949.668667245372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45949.668667245372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45949.668667245372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45949.668667245372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45949.668667245372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45949.668667245372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45949.668667245372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45949.668667245372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45949.668667245372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45949.668667245372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45949.668667245372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45949.668667245372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45949.668667245372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45949.668667245372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45949.668667245372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45949.668667245372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45949.668667245372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45949.668667245372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45949.668667245372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45949.668667245372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45949.668667245372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45949.668667245372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45949.668667245372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45949.668667245372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45949.668667245372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45949.668667245372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45949.668667245372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45949.668667245372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45949.668667245372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45949.668667245372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45949.668667245372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45949.668667245372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45949.668667245372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45949.668667245372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45949.668667245372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45949.668667245372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45949.668667245372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45949.668667245372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45949.668667245372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45949.668667245372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45949.668667245372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45949.668667245372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45949.668667245372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45949.668667245372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45949.668667245372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45949.668667245372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45949.668667245372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45949.668667245372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45949.668667245372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45949.668667245372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10.139604745374527</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0.75778761574474629</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5</v>
      </c>
      <c r="D4" s="105" t="s">
        <v>37352</v>
      </c>
      <c r="E4" s="108"/>
      <c r="F4" s="109"/>
      <c r="G4" s="78">
        <f ca="1">IFERROR(NOW()-F4,"-")</f>
        <v>45949.668667245372</v>
      </c>
      <c r="H4" s="109"/>
      <c r="I4" s="105" t="str">
        <f>IFERROR(VLOOKUP(D4,DB!A:F,6,0),"")</f>
        <v>SCECO+STB</v>
      </c>
      <c r="J4" s="104" t="str">
        <f>IFERROR(VLOOKUP(D4,DB!A:G,7,0),"")</f>
        <v>Vandalized</v>
      </c>
      <c r="K4" s="110" t="s">
        <v>39074</v>
      </c>
      <c r="L4" s="111" t="str">
        <f>IFERROR(VLOOKUP(D4,DB!A:I,9,0),"")</f>
        <v>Latis</v>
      </c>
    </row>
    <row r="5" spans="1:16383" ht="31.5" customHeight="1">
      <c r="A5" s="106"/>
      <c r="B5" s="105" t="str">
        <f>IFERROR(VLOOKUP(D5,DB!A:K,11,0),"")</f>
        <v>R6</v>
      </c>
      <c r="C5" s="107">
        <v>3</v>
      </c>
      <c r="D5" s="105" t="s">
        <v>38922</v>
      </c>
      <c r="E5" s="108"/>
      <c r="F5" s="109"/>
      <c r="G5" s="78">
        <f ca="1">IFERROR(NOW()-F5,"-")</f>
        <v>45949.668667245372</v>
      </c>
      <c r="H5" s="109"/>
      <c r="I5" s="105" t="str">
        <f>IFERROR(VLOOKUP(D5,DB!A:F,6,0),"")</f>
        <v>SCECO+STB</v>
      </c>
      <c r="J5" s="104" t="str">
        <f>IFERROR(VLOOKUP(D5,DB!A:G,7,0),"")</f>
        <v>Good</v>
      </c>
      <c r="K5" s="110"/>
      <c r="L5" s="111" t="str">
        <f>IFERROR(VLOOKUP(D5,DB!A:I,9,0),"")</f>
        <v>Latis</v>
      </c>
    </row>
    <row r="6" spans="1:16383" ht="31.5" customHeight="1">
      <c r="A6" s="106"/>
      <c r="B6" s="105" t="str">
        <f>IFERROR(VLOOKUP(D6,DB!A:K,11,0),"")</f>
        <v>R6</v>
      </c>
      <c r="C6" s="107">
        <v>1</v>
      </c>
      <c r="D6" s="105" t="s">
        <v>32917</v>
      </c>
      <c r="E6" s="108"/>
      <c r="F6" s="109"/>
      <c r="G6" s="78">
        <f ca="1">IFERROR(NOW()-F6,"-")</f>
        <v>45949.668667245372</v>
      </c>
      <c r="H6" s="109"/>
      <c r="I6" s="105" t="str">
        <f>IFERROR(VLOOKUP(D6,DB!A:F,6,0),"")</f>
        <v>SCECO</v>
      </c>
      <c r="J6" s="104" t="str">
        <f>IFERROR(VLOOKUP(D6,DB!A:G,7,0),"")</f>
        <v>Dead</v>
      </c>
      <c r="K6" s="110" t="s">
        <v>39075</v>
      </c>
      <c r="L6" s="111" t="str">
        <f>IFERROR(VLOOKUP(D6,DB!A:I,9,0),"")</f>
        <v>Latis</v>
      </c>
    </row>
    <row r="7" spans="1:16383" ht="31.5" customHeight="1">
      <c r="A7" s="106"/>
      <c r="B7" s="105" t="str">
        <f>IFERROR(VLOOKUP(D7,DB!A:K,11,0),"")</f>
        <v>R6</v>
      </c>
      <c r="C7" s="107"/>
      <c r="D7" s="105" t="s">
        <v>35019</v>
      </c>
      <c r="E7" s="108"/>
      <c r="F7" s="109"/>
      <c r="G7" s="78">
        <f ca="1">IFERROR(NOW()-F7,"-")</f>
        <v>45949.668667245372</v>
      </c>
      <c r="H7" s="109"/>
      <c r="I7" s="105" t="str">
        <f>IFERROR(VLOOKUP(D7,DB!A:F,6,0),"")</f>
        <v>SCECO</v>
      </c>
      <c r="J7" s="104" t="str">
        <f>IFERROR(VLOOKUP(D7,DB!A:G,7,0),"")</f>
        <v>Vandalized</v>
      </c>
      <c r="K7" s="110"/>
      <c r="L7" s="111" t="str">
        <f>IFERROR(VLOOKUP(D7,DB!A:I,9,0),"")</f>
        <v>Latis</v>
      </c>
    </row>
    <row r="8" spans="1:16383" ht="31.5" customHeight="1">
      <c r="A8" s="106"/>
      <c r="B8" s="105" t="str">
        <f>IFERROR(VLOOKUP(D8,DB!A:K,11,0),"")</f>
        <v>R6</v>
      </c>
      <c r="C8" s="107"/>
      <c r="D8" s="105" t="s">
        <v>35739</v>
      </c>
      <c r="E8" s="108"/>
      <c r="F8" s="109"/>
      <c r="G8" s="78">
        <f ca="1">IFERROR(NOW()-F8,"-")</f>
        <v>45949.668667245372</v>
      </c>
      <c r="H8" s="109"/>
      <c r="I8" s="105" t="str">
        <f>IFERROR(VLOOKUP(D8,DB!A:F,6,0),"")</f>
        <v>SCECO</v>
      </c>
      <c r="J8" s="104" t="str">
        <f>IFERROR(VLOOKUP(D8,DB!A:G,7,0),"")</f>
        <v>Vandalized</v>
      </c>
      <c r="K8" s="110"/>
      <c r="L8" s="111" t="str">
        <f>IFERROR(VLOOKUP(D8,DB!A:I,9,0),"")</f>
        <v>Latis</v>
      </c>
    </row>
    <row r="9" spans="1:16383" ht="31.5" customHeight="1">
      <c r="A9" s="106"/>
      <c r="B9" s="105" t="str">
        <f>IFERROR(VLOOKUP(D9,DB!A:K,11,0),"")</f>
        <v>R6</v>
      </c>
      <c r="C9" s="107"/>
      <c r="D9" s="105" t="s">
        <v>39076</v>
      </c>
      <c r="E9" s="108"/>
      <c r="F9" s="109"/>
      <c r="G9" s="78">
        <f ca="1">IFERROR(NOW()-F9,"-")</f>
        <v>45949.668667245372</v>
      </c>
      <c r="H9" s="109"/>
      <c r="I9" s="105" t="str">
        <f>IFERROR(VLOOKUP(D9,DB!A:F,6,0),"")</f>
        <v>Generator-SG</v>
      </c>
      <c r="J9" s="104" t="str">
        <f>IFERROR(VLOOKUP(D9,DB!A:G,7,0),"")</f>
        <v>Vandalized</v>
      </c>
      <c r="K9" s="110"/>
      <c r="L9" s="111" t="str">
        <f>IFERROR(VLOOKUP(D9,DB!A:I,9,0),"")</f>
        <v>Latis</v>
      </c>
    </row>
    <row r="10" spans="1:16383" ht="31.5" customHeight="1">
      <c r="A10" s="106"/>
      <c r="B10" s="105" t="str">
        <f>IFERROR(VLOOKUP(D10,DB!A:K,11,0),"")</f>
        <v/>
      </c>
      <c r="C10" s="107"/>
      <c r="D10" s="105"/>
      <c r="E10" s="108"/>
      <c r="F10" s="109"/>
      <c r="G10" s="78">
        <f ca="1">IFERROR(NOW()-F10,"-")</f>
        <v>45949.668667245372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45949.668667245372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45949.668667245372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45949.668667245372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45949.668667245372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45949.668667245372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45949.668667245372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45949.668667245372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45949.668667245372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45949.668667245372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45949.668667245372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45949.668667245372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45949.668667245372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45949.668667245372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45949.668667245372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45949.668667245372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45949.668667245372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45949.668667245372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45949.668667245372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45949.668667245372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45949.668667245372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45949.668667245372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45949.668667245372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45949.668667245372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45949.668667245372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45949.668667245372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45949.668667245372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45949.668667245372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45949.668667245372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45949.668667245372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45949.668667245372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45949.668667245372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45949.668667245372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45949.668667245372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45949.668667245372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45949.668667245372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45949.668667245372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45949.668667245372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45949.668667245372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45949.668667245372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45949.668667245372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45949.668667245372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45949.668667245372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45949.668667245372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45949.668667245372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45949.668667245372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45949.668667245372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45949.668667245372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45949.668667245372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45949.668667245372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45949.668667245372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45949.668667245372</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2025-10-19T13:02:52Z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