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845" documentId="13_ncr:1_{F6CB121F-512D-4AA6-A0C1-0FB36C537598}" xr6:coauthVersionLast="47" xr6:coauthVersionMax="47" xr10:uidLastSave="{56F01DAA-CCA6-4C41-B892-0144346ED14B}"/>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B9" i="6"/>
  <c r="I9" i="6"/>
  <c r="J9" i="6"/>
  <c r="L9" i="6"/>
  <c r="G10" i="6"/>
  <c r="G6" i="6"/>
  <c r="G11" i="6"/>
  <c r="G12" i="6"/>
  <c r="G13" i="6"/>
  <c r="G5" i="6"/>
  <c r="G2" i="6"/>
  <c r="G3" i="6"/>
  <c r="G4"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<sst xmlns="http://schemas.openxmlformats.org/spreadsheetml/2006/main" count="178584" uniqueCount="39077">
  <si>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</si>
  <si>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</si>
  <si>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</si>
  <si>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</si>
  <si>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</si>
  <si>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</si>
  <si>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</si>
  <si>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</si>
  <si>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</si>
  <si>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</si>
  <si>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</si>
  <si>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</si>
  <si>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</si>
  <si>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</si>
  <si>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</si>
  <si>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</si>
  <si>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</si>
  <si>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</si>
  <si>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</si>
  <si>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</si>
  <si>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</si>
  <si>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</si>
  <si>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</si>
  <si>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</si>
  <si>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</si>
  <si>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</si>
  <si>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</si>
  <si>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</si>
  <si>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</si>
  <si>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</si>
  <si>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</si>
  <si>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</si>
  <si>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</si>
  <si>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</si>
  <si>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</si>
  <si>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</si>
  <si>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</si>
  <si>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</si>
  <si>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</si>
  <si>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</si>
  <si>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</si>
  <si>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</si>
  <si>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</si>
  <si>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</si>
  <si>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</si>
  <si>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</si>
  <si>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</si>
  <si>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</si>
  <si>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</si>
  <si>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</si>
  <si>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</si>
  <si>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</si>
  <si>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</si>
  <si>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</si>
  <si>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</si>
  <si>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</si>
  <si>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</si>
  <si>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</si>
  <si>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</si>
  <si>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</si>
  <si>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</si>
  <si>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</si>
  <si>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</si>
  <si>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</si>
  <si>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</si>
  <si>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</si>
  <si>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</si>
  <si>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</si>
  <si>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</si>
  <si>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</si>
  <si>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</si>
  <si>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</si>
  <si>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</si>
  <si>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</si>
  <si>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</si>
  <si>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</si>
  <si>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</si>
  <si>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</si>
  <si>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</si>
  <si>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</si>
  <si>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</si>
  <si>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</si>
  <si>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</si>
  <si>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</si>
  <si>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</si>
  <si>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</si>
  <si>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</si>
  <si>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</si>
  <si>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</si>
  <si>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</si>
  <si>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</si>
  <si>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</si>
  <si>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</si>
  <si>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</si>
  <si>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</si>
  <si>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</si>
  <si>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</si>
  <si>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</si>
  <si>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</si>
  <si>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</si>
  <si>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</si>
  <si>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</si>
  <si>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</si>
  <si>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</si>
  <si>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</si>
  <si>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</si>
  <si>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</si>
  <si>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</si>
  <si>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</si>
  <si>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</si>
  <si>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</si>
  <si>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</si>
  <si>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</si>
  <si>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</si>
  <si>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</si>
  <si>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</si>
  <si>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</si>
  <si>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</si>
  <si>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</si>
  <si>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</si>
  <si>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</si>
  <si>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</si>
  <si>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</si>
  <si>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</si>
  <si>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</si>
  <si>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</si>
  <si>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</si>
  <si>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</si>
  <si>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</si>
  <si>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</si>
  <si>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</si>
  <si>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</si>
  <si>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</si>
  <si>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</si>
  <si>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</si>
  <si>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</si>
  <si>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</si>
  <si>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</si>
  <si>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</si>
  <si>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</si>
  <si>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</si>
  <si>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</si>
  <si>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</si>
  <si>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</si>
  <si>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</si>
  <si>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</si>
  <si>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</si>
  <si>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</si>
  <si>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</si>
  <si>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</si>
  <si>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</si>
  <si>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</si>
  <si>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</si>
  <si>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</si>
  <si>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</si>
  <si>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</si>
  <si>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</si>
  <si>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</si>
  <si>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</si>
  <si>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</si>
  <si>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</si>
  <si>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</si>
  <si>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</si>
  <si>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</si>
  <si>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</si>
  <si>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</si>
  <si>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</si>
  <si>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</si>
  <si>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</si>
  <si>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</si>
  <si>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</si>
  <si>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</si>
  <si>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</si>
  <si>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</si>
  <si>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</si>
  <si>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</si>
  <si>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</si>
  <si>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</si>
  <si>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</si>
  <si>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</si>
  <si>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</si>
  <si>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</si>
  <si>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</si>
  <si>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</si>
  <si>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</si>
  <si>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</si>
  <si>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</si>
  <si>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</si>
  <si>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</si>
  <si>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</si>
  <si>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</si>
  <si>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</si>
  <si>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</si>
  <si>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</si>
  <si>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</si>
  <si>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</si>
  <si>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</si>
  <si>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</si>
  <si>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</si>
  <si>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</si>
  <si>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</si>
  <si>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</si>
  <si>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</si>
  <si>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</si>
  <si>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</si>
  <si>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</si>
  <si>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</si>
  <si>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</si>
  <si>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</si>
  <si>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</si>
  <si>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</si>
  <si>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</si>
  <si>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</si>
  <si>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</si>
  <si>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</si>
  <si>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</si>
  <si>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</si>
  <si>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</si>
  <si>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</si>
  <si>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</si>
  <si>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</si>
  <si>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</si>
  <si>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</si>
  <si>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</si>
  <si>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</si>
  <si>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</si>
  <si>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</si>
  <si>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</si>
  <si>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</si>
  <si>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</si>
  <si>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</si>
  <si>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</si>
  <si>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</si>
  <si>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</si>
  <si>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</si>
  <si>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</si>
  <si>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</si>
  <si>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</si>
  <si>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</si>
  <si>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</si>
  <si>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</si>
  <si>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</si>
  <si>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</si>
  <si>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</si>
  <si>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</si>
  <si>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</si>
  <si>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</si>
  <si>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</si>
  <si>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</si>
  <si>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</si>
  <si>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</si>
  <si>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</si>
  <si>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</si>
  <si>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</si>
  <si>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</si>
  <si>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</si>
  <si>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</si>
  <si>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</si>
  <si>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</si>
  <si>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</si>
  <si>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</si>
  <si>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</si>
  <si>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</si>
  <si>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</si>
  <si>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</si>
  <si>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</si>
  <si>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</si>
  <si>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</si>
  <si>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</si>
  <si>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</si>
  <si>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</si>
  <si>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</si>
  <si>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</si>
  <si>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</si>
  <si>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</si>
  <si>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</si>
  <si>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</si>
  <si>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</si>
  <si>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</si>
  <si>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</si>
  <si>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</si>
  <si>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</si>
  <si>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</si>
  <si>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</si>
  <si>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</si>
  <si>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</si>
  <si>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</si>
  <si>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</si>
  <si>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</si>
  <si>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</si>
  <si>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</si>
  <si>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</si>
  <si>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</si>
  <si>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</si>
  <si>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</si>
  <si>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</si>
  <si>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</si>
  <si>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</si>
  <si>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</si>
  <si>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</si>
  <si>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</si>
  <si>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</si>
  <si>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</si>
  <si>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</si>
  <si>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</si>
  <si>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</si>
  <si>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</si>
  <si>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</si>
  <si>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</si>
  <si>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</si>
  <si>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</si>
  <si>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</si>
  <si>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</si>
  <si>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</si>
  <si>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</si>
  <si>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</si>
  <si>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</si>
  <si>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</si>
  <si>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</si>
  <si>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</si>
  <si>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</si>
  <si>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</si>
  <si>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</si>
  <si>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</si>
  <si>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</si>
  <si>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</si>
  <si>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</si>
  <si>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</si>
  <si>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</si>
  <si>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</si>
  <si>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</si>
  <si>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</si>
  <si>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</si>
  <si>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</si>
  <si>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</si>
  <si>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</si>
  <si>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</si>
  <si>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</si>
  <si>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</si>
  <si>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</si>
  <si>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</si>
  <si>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</si>
  <si>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</si>
  <si>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</si>
  <si>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</si>
  <si>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</si>
  <si>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</si>
  <si>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</si>
  <si>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</si>
  <si>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</si>
  <si>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</si>
  <si>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</si>
  <si>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</si>
  <si>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</si>
  <si>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</si>
  <si>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</si>
  <si>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</si>
  <si>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</si>
  <si>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</si>
  <si>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</si>
  <si>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</si>
  <si>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</si>
  <si>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</si>
  <si>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</si>
  <si>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</si>
  <si>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</si>
  <si>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</si>
  <si>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</si>
  <si>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</si>
  <si>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</si>
  <si>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</si>
  <si>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</si>
  <si>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</si>
  <si>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</si>
  <si>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</si>
  <si>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</si>
  <si>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</si>
  <si>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</si>
  <si>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</si>
  <si>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</si>
  <si>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</si>
  <si>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</si>
  <si>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</si>
  <si>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</si>
  <si>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</si>
  <si>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</si>
  <si>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</si>
  <si>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</si>
  <si>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</si>
  <si>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</si>
  <si>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</si>
  <si>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</si>
  <si>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</si>
  <si>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</si>
  <si>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</si>
  <si>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</si>
  <si>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</si>
  <si>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</si>
  <si>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</si>
  <si>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</si>
  <si>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</si>
  <si>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</si>
  <si>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</si>
  <si>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</si>
  <si>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</si>
  <si>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</si>
  <si>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</si>
  <si>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</si>
  <si>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</si>
  <si>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</si>
  <si>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</si>
  <si>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</si>
  <si>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</si>
  <si>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</si>
  <si>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</si>
  <si>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</si>
  <si>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</si>
  <si>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</si>
  <si>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</si>
  <si>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</si>
  <si>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</si>
  <si>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</si>
  <si>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</si>
  <si>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</si>
  <si>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</si>
  <si>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</si>
  <si>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</si>
  <si>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</si>
  <si>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</si>
  <si>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</si>
  <si>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</si>
  <si>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</si>
  <si>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</si>
  <si>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</si>
  <si>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</si>
  <si>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</si>
  <si>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</si>
  <si>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</si>
  <si>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</si>
  <si>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</si>
  <si>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</si>
  <si>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</si>
  <si>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</si>
  <si>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</si>
  <si>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</si>
  <si>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</si>
  <si>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</si>
  <si>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</si>
  <si>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</si>
  <si>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</si>
  <si>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</si>
  <si>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</si>
  <si>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</si>
  <si>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</si>
  <si>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</si>
  <si>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</si>
  <si>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</si>
  <si>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</si>
  <si>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</si>
  <si>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</si>
  <si>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</si>
  <si>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</si>
  <si>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</si>
  <si>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</si>
  <si>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</si>
  <si>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</si>
  <si>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</si>
  <si>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</si>
  <si>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</si>
  <si>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</si>
  <si>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</si>
  <si>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</si>
  <si>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</si>
  <si>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</si>
  <si>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</si>
  <si>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</si>
  <si>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</si>
  <si>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</si>
  <si>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</si>
  <si>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</si>
  <si>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</si>
  <si>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</si>
  <si>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</si>
  <si>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</si>
  <si>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</si>
  <si>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</si>
  <si>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</si>
  <si>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</si>
  <si>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</si>
  <si>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</si>
  <si>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</si>
  <si>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</si>
  <si>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</si>
  <si>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</si>
  <si>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</si>
  <si>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</si>
  <si>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</si>
  <si>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</si>
  <si>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</si>
  <si>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</si>
  <si>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</si>
  <si>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</si>
  <si>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</si>
  <si>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</si>
  <si>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</si>
  <si>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</si>
  <si>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</si>
  <si>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</si>
  <si>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</si>
  <si>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</si>
  <si>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</si>
  <si>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</si>
  <si>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</si>
  <si>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</si>
  <si>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</si>
  <si>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</si>
  <si>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</si>
  <si>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</si>
  <si>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</si>
  <si>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</si>
  <si>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</si>
  <si>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</si>
  <si>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</si>
  <si>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</si>
  <si>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</si>
  <si>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</si>
  <si>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</si>
  <si>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</si>
  <si>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</si>
  <si>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</si>
  <si>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</si>
  <si>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</si>
  <si>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</si>
  <si>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</si>
  <si>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</si>
  <si>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</si>
  <si>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</si>
  <si>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</si>
  <si>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</si>
  <si>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</si>
  <si>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</si>
  <si>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</si>
  <si>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</si>
  <si>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</si>
  <si>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</si>
  <si>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</si>
  <si>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</si>
  <si>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</si>
  <si>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</si>
  <si>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</si>
  <si>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</si>
  <si>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</si>
  <si>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</si>
  <si>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</si>
  <si>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</si>
  <si>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</si>
  <si>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</si>
  <si>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</si>
  <si>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</si>
  <si>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</si>
  <si>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</si>
  <si>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</si>
  <si>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</si>
  <si>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</si>
  <si>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</si>
  <si>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</si>
  <si>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</si>
  <si>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</si>
  <si>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</si>
  <si>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</si>
  <si>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</si>
  <si>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</si>
  <si>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</si>
  <si>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</si>
  <si>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</si>
  <si>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</si>
  <si>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</si>
  <si>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</si>
  <si>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</si>
  <si>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</si>
  <si>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</si>
  <si>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</si>
  <si>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</si>
  <si>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</si>
  <si>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</si>
  <si>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</si>
  <si>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</si>
  <si>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</si>
  <si>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</si>
  <si>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</si>
  <si>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</si>
  <si>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</si>
  <si>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</si>
  <si>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</si>
  <si>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</si>
  <si>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</si>
  <si>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</si>
  <si>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</si>
  <si>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</si>
  <si>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</si>
  <si>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</si>
  <si>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</si>
  <si>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</si>
  <si>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</si>
  <si>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</si>
  <si>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</si>
  <si>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</si>
  <si>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</si>
  <si>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</si>
  <si>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</si>
  <si>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</si>
  <si>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</si>
  <si>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</si>
  <si>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</si>
  <si>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</si>
  <si>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</si>
  <si>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</si>
  <si>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</si>
  <si>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</si>
  <si>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</si>
  <si>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</si>
  <si>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</si>
  <si>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</si>
  <si>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</si>
  <si>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</si>
  <si>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</si>
  <si>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</si>
  <si>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</si>
  <si>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</si>
  <si>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</si>
  <si>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</si>
  <si>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</si>
  <si>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</si>
  <si>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</si>
  <si>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</si>
  <si>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</si>
  <si>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</si>
  <si>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</si>
  <si>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</si>
  <si>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</si>
  <si>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</si>
  <si>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</si>
  <si>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</si>
  <si>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</si>
  <si>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</si>
  <si>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</si>
  <si>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</si>
  <si>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</si>
  <si>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</si>
  <si>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</si>
  <si>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</si>
  <si>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</si>
  <si>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</si>
  <si>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</si>
  <si>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</si>
  <si>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</si>
  <si>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</si>
  <si>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</si>
  <si>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</si>
  <si>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</si>
  <si>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</si>
  <si>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</si>
  <si>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</si>
  <si>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</si>
  <si>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</si>
  <si>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</si>
  <si>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</si>
  <si>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</si>
  <si>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</si>
  <si>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</si>
  <si>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</si>
  <si>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</si>
  <si>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</si>
  <si>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</si>
  <si>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</si>
  <si>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</si>
  <si>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</si>
  <si>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</si>
  <si>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</si>
  <si>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</si>
  <si>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</si>
  <si>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</si>
  <si>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</si>
  <si>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</si>
  <si>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</si>
  <si>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</si>
  <si>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</si>
  <si>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</si>
  <si>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</si>
  <si>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</si>
  <si>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</si>
  <si>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</si>
  <si>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</si>
  <si>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</si>
  <si>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</si>
  <si>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</si>
  <si>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</si>
  <si>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</si>
  <si>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</si>
  <si>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</si>
  <si>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</si>
  <si>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</si>
  <si>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</si>
  <si>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</si>
  <si>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</si>
  <si>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</si>
  <si>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</si>
  <si>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</si>
  <si>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</si>
  <si>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</si>
  <si>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</si>
  <si>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</si>
  <si>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</si>
  <si>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</si>
  <si>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</si>
  <si>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</si>
  <si>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</si>
  <si>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</si>
  <si>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</si>
  <si>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</si>
  <si>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</si>
  <si>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</si>
  <si>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</si>
  <si>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</si>
  <si>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</si>
  <si>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</si>
  <si>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</si>
  <si>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</si>
  <si>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</si>
  <si>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</si>
  <si>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</si>
  <si>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</si>
  <si>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</si>
  <si>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</si>
  <si>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</si>
  <si>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</si>
  <si>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</si>
  <si>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</si>
  <si>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</si>
  <si>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</si>
  <si>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</si>
  <si>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</si>
  <si>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</si>
  <si>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</si>
  <si>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</si>
  <si>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</si>
  <si>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</si>
  <si>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</si>
  <si>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</si>
  <si>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</si>
  <si>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</si>
  <si>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</si>
  <si>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</si>
  <si>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</si>
  <si>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</si>
  <si>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</si>
  <si>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</si>
  <si>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</si>
  <si>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</si>
  <si>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</si>
  <si>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</si>
  <si>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</si>
  <si>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</si>
  <si>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</si>
  <si>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</si>
  <si>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</si>
  <si>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</si>
  <si>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</si>
  <si>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</si>
  <si>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</si>
  <si>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</si>
  <si>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</si>
  <si>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</si>
  <si>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</si>
  <si>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</si>
  <si>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</si>
  <si>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</si>
  <si>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</si>
  <si>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</si>
  <si>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</si>
  <si>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</si>
  <si>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</si>
  <si>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</si>
  <si>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</si>
  <si>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</si>
  <si>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</si>
  <si>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</si>
  <si>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</si>
  <si>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</si>
  <si>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</si>
  <si>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</si>
  <si>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</si>
  <si>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</si>
  <si>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</si>
  <si>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</si>
  <si>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</si>
  <si>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</si>
  <si>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</si>
  <si>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</si>
  <si>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</si>
  <si>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</si>
  <si>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</si>
  <si>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</si>
  <si>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</si>
  <si>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</si>
  <si>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</si>
  <si>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</si>
  <si>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</si>
  <si>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</si>
  <si>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</si>
  <si>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</si>
  <si>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</si>
  <si>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</si>
  <si>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</si>
  <si>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</si>
  <si>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</si>
  <si>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</si>
  <si>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</si>
  <si>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</si>
  <si>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</si>
  <si>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</si>
  <si>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</si>
  <si>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</si>
  <si>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</si>
  <si>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</si>
  <si>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</si>
  <si>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</si>
  <si>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</si>
  <si>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</si>
  <si>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</si>
  <si>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</si>
  <si>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</si>
  <si>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</si>
  <si>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</si>
  <si>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</si>
  <si>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</si>
  <si>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</si>
  <si>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</si>
  <si>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</si>
  <si>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</si>
  <si>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</si>
  <si>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</si>
  <si>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</si>
  <si>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</si>
  <si>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</si>
  <si>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</si>
  <si>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</si>
  <si>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</si>
  <si>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</si>
  <si>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</si>
  <si>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</si>
  <si>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</si>
  <si>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</si>
  <si>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</si>
  <si>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</si>
  <si>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</si>
  <si>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</si>
  <si>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</si>
  <si>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</si>
  <si>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</si>
  <si>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</si>
  <si>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</si>
  <si>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</si>
  <si>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</si>
  <si>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</si>
  <si>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</si>
  <si>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</si>
  <si>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</si>
  <si>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</si>
  <si>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</si>
  <si>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</si>
  <si>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</si>
  <si>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</si>
  <si>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</si>
  <si>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</si>
  <si>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</si>
  <si>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</si>
  <si>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</si>
  <si>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</si>
  <si>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</si>
  <si>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</si>
  <si>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</si>
  <si>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</si>
  <si>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</si>
  <si>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</si>
  <si>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</si>
  <si>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</si>
  <si>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</si>
  <si>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</si>
  <si>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</si>
  <si>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</si>
  <si>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</si>
  <si>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</si>
  <si>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</si>
  <si>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</si>
  <si>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</si>
  <si>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</si>
  <si>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</si>
  <si>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</si>
  <si>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</si>
  <si>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</si>
  <si>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</si>
  <si>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</si>
  <si>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</si>
  <si>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</si>
  <si>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</si>
  <si>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</si>
  <si>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</si>
  <si>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</si>
  <si>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</si>
  <si>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</si>
  <si>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</si>
  <si>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</si>
  <si>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</si>
  <si>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</si>
  <si>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</si>
  <si>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</si>
  <si>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</si>
  <si>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</si>
  <si>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</si>
  <si>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</si>
  <si>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</si>
  <si>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</si>
  <si>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</si>
  <si>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</si>
  <si>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</si>
  <si>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</si>
  <si>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</si>
  <si>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</si>
  <si>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</si>
  <si>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</si>
  <si>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</si>
  <si>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</si>
  <si>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</si>
  <si>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</si>
  <si>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</si>
  <si>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</si>
  <si>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</si>
  <si>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</si>
  <si>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</si>
  <si>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</si>
  <si>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</si>
  <si>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</si>
  <si>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</si>
  <si>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</si>
  <si>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</si>
  <si>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</si>
  <si>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</si>
  <si>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</si>
  <si>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</si>
  <si>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</si>
  <si>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</si>
  <si>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</si>
  <si>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</si>
  <si>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</si>
  <si>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</si>
  <si>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</si>
  <si>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</si>
  <si>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</si>
  <si>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</si>
  <si>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</si>
  <si>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</si>
  <si>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</si>
  <si>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</si>
  <si>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</si>
  <si>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</si>
  <si>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</si>
  <si>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</si>
  <si>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</si>
  <si>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</si>
  <si>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</si>
  <si>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</si>
  <si>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</si>
  <si>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</si>
  <si>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</si>
  <si>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</si>
  <si>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</si>
  <si>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</si>
  <si>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</si>
  <si>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</si>
  <si>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</si>
  <si>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</si>
  <si>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</si>
  <si>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</si>
  <si>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</si>
  <si>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</si>
  <si>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</si>
  <si>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</si>
  <si>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</si>
  <si>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</si>
  <si>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</si>
  <si>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</si>
  <si>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</si>
  <si>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</si>
  <si>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</si>
  <si>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</si>
  <si>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</si>
  <si>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</si>
  <si>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</si>
  <si>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</si>
  <si>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</si>
  <si>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</si>
  <si>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</si>
  <si>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</si>
  <si>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</si>
  <si>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</si>
  <si>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</si>
  <si>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</si>
  <si>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</si>
  <si>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</si>
  <si>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</si>
  <si>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</si>
  <si>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</si>
  <si>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</si>
  <si>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</si>
  <si>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</si>
  <si>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</si>
  <si>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</si>
  <si>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</si>
  <si>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</si>
  <si>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</si>
  <si>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</si>
  <si>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</si>
  <si>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</si>
  <si>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</si>
  <si>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</si>
  <si>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</si>
  <si>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</si>
  <si>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</si>
  <si>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</si>
  <si>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</si>
  <si>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</si>
  <si>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</si>
  <si>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</si>
  <si>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</si>
  <si>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</si>
  <si>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</si>
  <si>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</si>
  <si>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</si>
  <si>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</si>
  <si>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</si>
  <si>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</si>
  <si>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</si>
  <si>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</si>
  <si>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</si>
  <si>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</si>
  <si>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</si>
  <si>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</si>
  <si>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</si>
  <si>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</si>
  <si>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</si>
  <si>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</si>
  <si>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</si>
  <si>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</si>
  <si>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</si>
  <si>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</si>
  <si>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</si>
  <si>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</si>
  <si>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</si>
  <si>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</si>
  <si>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</si>
  <si>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</si>
  <si>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</si>
  <si>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</si>
  <si>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</si>
  <si>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</si>
  <si>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</si>
  <si>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</si>
  <si>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</si>
  <si>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</si>
  <si>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</si>
  <si>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</si>
  <si>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</si>
  <si>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</si>
  <si>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</si>
  <si>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</si>
  <si>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</si>
  <si>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</si>
  <si>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</si>
  <si>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</si>
  <si>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</si>
  <si>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</si>
  <si>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</si>
  <si>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</si>
  <si>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</si>
  <si>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</si>
  <si>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</si>
  <si>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</si>
  <si>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</si>
  <si>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</si>
  <si>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</si>
  <si>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</si>
  <si>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</si>
  <si>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</si>
  <si>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</si>
  <si>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</si>
  <si>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</si>
  <si>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</si>
  <si>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</si>
  <si>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</si>
  <si>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</si>
  <si>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</si>
  <si>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</si>
  <si>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</si>
  <si>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</si>
  <si>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</si>
  <si>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</si>
  <si>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</si>
  <si>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</si>
  <si>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</si>
  <si>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</si>
  <si>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</si>
  <si>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</si>
  <si>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</si>
  <si>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</si>
  <si>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</si>
  <si>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</si>
  <si>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</si>
  <si>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</si>
  <si>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</si>
  <si>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</si>
  <si>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</si>
  <si>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</si>
  <si>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</si>
  <si>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</si>
  <si>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</si>
  <si>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</si>
  <si>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</si>
  <si>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</si>
  <si>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</si>
  <si>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</si>
  <si>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</si>
  <si>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</si>
  <si>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</si>
  <si>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</si>
  <si>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</si>
  <si>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</si>
  <si>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</si>
  <si>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</si>
  <si>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</si>
  <si>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</si>
  <si>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</si>
  <si>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</si>
  <si>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</si>
  <si>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</si>
  <si>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</si>
  <si>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</si>
  <si>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</si>
  <si>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</si>
  <si>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</si>
  <si>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</si>
  <si>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</si>
  <si>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</si>
  <si>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</si>
  <si>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</si>
  <si>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</si>
  <si>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</si>
  <si>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</si>
  <si>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</si>
  <si>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</si>
  <si>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</si>
  <si>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</si>
  <si>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</si>
  <si>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</si>
  <si>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</si>
  <si>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</si>
  <si>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</si>
  <si>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</si>
  <si>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</si>
  <si>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</si>
  <si>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</si>
  <si>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</si>
  <si>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</si>
  <si>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</si>
  <si>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</si>
  <si>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</si>
  <si>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</si>
  <si>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</si>
  <si>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</si>
  <si>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</si>
  <si>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</si>
  <si>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</si>
  <si>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</si>
  <si>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</si>
  <si>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</si>
  <si>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</si>
  <si>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</si>
  <si>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</si>
  <si>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</si>
  <si>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</si>
  <si>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</si>
  <si>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</si>
  <si>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</si>
  <si>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</si>
  <si>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</si>
  <si>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</si>
  <si>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</si>
  <si>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</si>
  <si>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</si>
  <si>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</si>
  <si>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</si>
  <si>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</si>
  <si>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</si>
  <si>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</si>
  <si>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</si>
  <si>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</si>
  <si>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</si>
  <si>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</si>
  <si>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</si>
  <si>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</si>
  <si>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</si>
  <si>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</si>
  <si>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</si>
  <si>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</si>
  <si>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</si>
  <si>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</si>
  <si>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</si>
  <si>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</si>
  <si>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</si>
  <si>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</si>
  <si>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</si>
  <si>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</si>
  <si>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</si>
  <si>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</si>
  <si>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</si>
  <si>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</si>
  <si>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</si>
  <si>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</si>
  <si>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</si>
  <si>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</si>
  <si>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</si>
  <si>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</si>
  <si>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</si>
  <si>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</si>
  <si>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</si>
  <si>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</si>
  <si>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</si>
  <si>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</si>
  <si>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</si>
  <si>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</si>
  <si>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</si>
  <si>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</si>
  <si>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</si>
  <si>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</si>
  <si>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</si>
  <si>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</si>
  <si>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</si>
  <si>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</si>
  <si>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</si>
  <si>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</si>
  <si>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</si>
  <si>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</si>
  <si>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</si>
  <si>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</si>
  <si>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</si>
  <si>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</si>
  <si>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</si>
  <si>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</si>
  <si>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</si>
  <si>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</si>
  <si>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</si>
  <si>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</si>
  <si>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</si>
  <si>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</si>
  <si>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</si>
  <si>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</si>
  <si>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</si>
  <si>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</si>
  <si>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</si>
  <si>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</si>
  <si>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</si>
  <si>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</si>
  <si>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</si>
  <si>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</si>
  <si>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</si>
  <si>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</si>
  <si>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</si>
  <si>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</si>
  <si>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</si>
  <si>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</si>
  <si>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</si>
  <si>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</si>
  <si>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</si>
  <si>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</si>
  <si>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</si>
  <si>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</si>
  <si>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</si>
  <si>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</si>
  <si>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</si>
  <si>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</si>
  <si>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</si>
  <si>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</si>
  <si>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</si>
  <si>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</si>
  <si>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</si>
  <si>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</si>
  <si>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</si>
  <si>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</si>
  <si>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</si>
  <si>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</si>
  <si>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</si>
  <si>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</si>
  <si>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</si>
  <si>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</si>
  <si>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</si>
  <si>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</si>
  <si>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</si>
  <si>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</si>
  <si>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</si>
  <si>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</si>
  <si>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</si>
  <si>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</si>
  <si>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</si>
  <si>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</si>
  <si>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</si>
  <si>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</si>
  <si>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</si>
  <si>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</si>
  <si>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</si>
  <si>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</si>
  <si>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</si>
  <si>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</si>
  <si>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</si>
  <si>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</si>
  <si>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</si>
  <si>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</si>
  <si>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</si>
  <si>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</si>
  <si>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</si>
  <si>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</si>
  <si>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</si>
  <si>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</si>
  <si>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</si>
  <si>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</si>
  <si>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</si>
  <si>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</si>
  <si>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</si>
  <si>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</si>
  <si>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</si>
  <si>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</si>
  <si>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</si>
  <si>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</si>
  <si>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</si>
  <si>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</si>
  <si>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</si>
  <si>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</si>
  <si>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</si>
  <si>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</si>
  <si>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</si>
  <si>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</si>
  <si>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</si>
  <si>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</si>
  <si>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</si>
  <si>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</si>
  <si>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</si>
  <si>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</si>
  <si>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</si>
  <si>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</si>
  <si>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</si>
  <si>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</si>
  <si>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</si>
  <si>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</si>
  <si>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</si>
  <si>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</si>
  <si>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</si>
  <si>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</si>
  <si>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</si>
  <si>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</si>
  <si>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</si>
  <si>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</si>
  <si>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</si>
  <si>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</si>
  <si>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</si>
  <si>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</si>
  <si>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</si>
  <si>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</si>
  <si>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</si>
  <si>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</si>
  <si>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</si>
  <si>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</si>
  <si>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</si>
  <si>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</si>
  <si>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</si>
  <si>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</si>
  <si>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</si>
  <si>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</si>
  <si>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</si>
  <si>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</si>
  <si>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</si>
  <si>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</si>
  <si>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</si>
  <si>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</si>
  <si>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</si>
  <si>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</si>
  <si>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</si>
  <si>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</si>
  <si>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</si>
  <si>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</si>
  <si>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</si>
  <si>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</si>
  <si>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</si>
  <si>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</si>
  <si>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</si>
  <si>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</si>
  <si>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</si>
  <si>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</si>
  <si>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</si>
  <si>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</si>
  <si>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</si>
  <si>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</si>
  <si>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</si>
  <si>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</si>
  <si>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</si>
  <si>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</si>
  <si>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</si>
  <si>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</si>
  <si>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</si>
  <si>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</si>
  <si>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</si>
  <si>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</si>
  <si>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</si>
  <si>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</si>
  <si>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</si>
  <si>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</si>
  <si>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</si>
  <si>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</si>
  <si>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</si>
  <si>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</si>
  <si>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</si>
  <si>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</si>
  <si>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</si>
  <si>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</si>
  <si>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</si>
  <si>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</si>
  <si>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</si>
  <si>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</si>
  <si>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</si>
  <si>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</si>
  <si>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</si>
  <si>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</si>
  <si>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</si>
  <si>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</si>
  <si>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</si>
  <si>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</si>
  <si>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</si>
  <si>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</si>
  <si>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</si>
  <si>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</si>
  <si>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</si>
  <si>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</si>
  <si>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</si>
  <si>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</si>
  <si>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</si>
  <si>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</si>
  <si>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</si>
  <si>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</si>
  <si>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</si>
  <si>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</si>
  <si>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</si>
  <si>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</si>
  <si>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</si>
  <si>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</si>
  <si>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</si>
  <si>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</si>
  <si>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</si>
  <si>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</si>
  <si>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</si>
  <si>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</si>
  <si>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</si>
  <si>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</si>
  <si>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</si>
  <si>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</si>
  <si>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</si>
  <si>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</si>
  <si>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</si>
  <si>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</si>
  <si>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</si>
  <si>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</si>
  <si>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</si>
  <si>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</si>
  <si>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</si>
  <si>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</si>
  <si>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</si>
  <si>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</si>
  <si>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</si>
  <si>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</si>
  <si>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</si>
  <si>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</si>
  <si>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</si>
  <si>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</si>
  <si>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</si>
  <si>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</si>
  <si>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</si>
  <si>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</si>
  <si>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</si>
  <si>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</si>
  <si>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</si>
  <si>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</si>
  <si>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</si>
  <si>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</si>
  <si>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</si>
  <si>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</si>
  <si>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</si>
  <si>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</si>
  <si>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</si>
  <si>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</si>
  <si>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</si>
  <si>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</si>
  <si>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</si>
  <si>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</si>
  <si>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</si>
  <si>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</si>
  <si>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</si>
  <si>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</si>
  <si>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</si>
  <si>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</si>
  <si>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</si>
  <si>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</si>
  <si>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</si>
  <si>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</si>
  <si>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</si>
  <si>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</si>
  <si>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</si>
  <si>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</si>
  <si>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</si>
  <si>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</si>
  <si>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</si>
  <si>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</si>
  <si>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</si>
  <si>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</si>
  <si>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</si>
  <si>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</si>
  <si>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</si>
  <si>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</si>
  <si>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</si>
  <si>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</si>
  <si>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</si>
  <si>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</si>
  <si>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</si>
  <si>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</si>
  <si>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</si>
  <si>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</si>
  <si>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</si>
  <si>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</si>
  <si>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</si>
  <si>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</si>
  <si>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</si>
  <si>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</si>
  <si>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</si>
  <si>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</si>
  <si>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</si>
  <si>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</si>
  <si>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</si>
  <si>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</si>
  <si>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</si>
  <si>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</si>
  <si>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</si>
  <si>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</si>
  <si>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</si>
  <si>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</si>
  <si>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</si>
  <si>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</si>
  <si>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</si>
  <si>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</si>
  <si>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</si>
  <si>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</si>
  <si>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</si>
  <si>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</si>
  <si>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</si>
  <si>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</si>
  <si>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</si>
  <si>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</si>
  <si>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</si>
  <si>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</si>
  <si>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</si>
  <si>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</si>
  <si>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</si>
  <si>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</si>
  <si>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</si>
  <si>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</si>
  <si>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</si>
  <si>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</si>
  <si>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</si>
  <si>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</si>
  <si>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</si>
  <si>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</si>
  <si>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</si>
  <si>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</si>
  <si>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</si>
  <si>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</si>
  <si>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</si>
  <si>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</si>
  <si>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</si>
  <si>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</si>
  <si>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</si>
  <si>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</si>
  <si>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</si>
  <si>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</si>
  <si>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</si>
  <si>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</si>
  <si>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</si>
  <si>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</si>
  <si>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</si>
  <si>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</si>
  <si>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</si>
  <si>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</si>
  <si>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</si>
  <si>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</si>
  <si>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</si>
  <si>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</si>
  <si>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</si>
  <si>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</si>
  <si>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</si>
  <si>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</si>
  <si>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</si>
  <si>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</si>
  <si>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</si>
  <si>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</si>
  <si>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</si>
  <si>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</si>
  <si>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</si>
  <si>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</si>
  <si>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</si>
  <si>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</si>
  <si>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</si>
  <si>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</si>
  <si>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</si>
  <si>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</si>
  <si>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</si>
  <si>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</si>
  <si>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</si>
  <si>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</si>
  <si>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</si>
  <si>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</si>
  <si>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</si>
  <si>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</si>
  <si>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</si>
  <si>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</si>
  <si>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</si>
  <si>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</si>
  <si>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</si>
  <si>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</si>
  <si>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</si>
  <si>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</si>
  <si>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</si>
  <si>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</si>
  <si>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</si>
  <si>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</si>
  <si>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</si>
  <si>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</si>
  <si>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</si>
  <si>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</si>
  <si>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</si>
  <si>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</si>
  <si>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</si>
  <si>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</si>
  <si>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</si>
  <si>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</si>
  <si>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</si>
  <si>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</si>
  <si>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</si>
  <si>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</si>
  <si>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</si>
  <si>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</si>
  <si>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</si>
  <si>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</si>
  <si>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</si>
  <si>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</si>
  <si>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</si>
  <si>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</si>
  <si>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</si>
  <si>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</si>
  <si>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</si>
  <si>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</si>
  <si>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</si>
  <si>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</si>
  <si>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</si>
  <si>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</si>
  <si>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</si>
  <si>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</si>
  <si>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</si>
  <si>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</si>
  <si>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</si>
  <si>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</si>
  <si>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</si>
  <si>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</si>
  <si>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</si>
  <si>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</si>
  <si>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</si>
  <si>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</si>
  <si>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</si>
  <si>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</si>
  <si>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</si>
  <si>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</si>
  <si>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</si>
  <si>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</si>
  <si>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</si>
  <si>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</si>
  <si>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</si>
  <si>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</si>
  <si>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</si>
  <si>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</si>
  <si>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</si>
  <si>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</si>
  <si>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</si>
  <si>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</si>
  <si>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</si>
  <si>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</si>
  <si>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</si>
  <si>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</si>
  <si>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</si>
  <si>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</si>
  <si>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</si>
  <si>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</si>
  <si>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</si>
  <si>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</si>
  <si>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</si>
  <si>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</si>
  <si>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</si>
  <si>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</si>
  <si>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</si>
  <si>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</si>
  <si>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</si>
  <si>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</si>
  <si>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</si>
  <si>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</si>
  <si>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</si>
  <si>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</si>
  <si>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</si>
  <si>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</si>
  <si>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</si>
  <si>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</si>
  <si>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</si>
  <si>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</si>
  <si>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</si>
  <si>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</si>
  <si>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</si>
  <si>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</si>
  <si>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</si>
  <si>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</si>
  <si>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</si>
  <si>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</si>
  <si>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</si>
  <si>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</si>
  <si>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</si>
  <si>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</si>
  <si>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</si>
  <si>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</si>
  <si>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</si>
  <si>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</si>
  <si>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</si>
  <si>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</si>
  <si>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</si>
  <si>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</si>
  <si>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</si>
  <si>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</si>
  <si>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</si>
  <si>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</si>
  <si>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</si>
  <si>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</si>
  <si>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</si>
  <si>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</si>
  <si>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</si>
  <si>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</si>
  <si>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</si>
  <si>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</si>
  <si>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</si>
  <si>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</si>
  <si>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</si>
  <si>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</si>
  <si>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</si>
  <si>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</si>
  <si>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</si>
  <si>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</si>
  <si>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</si>
  <si>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</si>
  <si>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</si>
  <si>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</si>
  <si>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</si>
  <si>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</si>
  <si>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</si>
  <si>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</si>
  <si>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</si>
  <si>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</si>
  <si>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</si>
  <si>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</si>
  <si>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</si>
  <si>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</si>
  <si>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</si>
  <si>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</si>
  <si>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</si>
  <si>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</si>
  <si>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</si>
  <si>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</si>
  <si>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</si>
  <si>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</si>
  <si>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</si>
  <si>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</si>
  <si>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</si>
  <si>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</si>
  <si>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</si>
  <si>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</si>
  <si>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</si>
  <si>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</si>
  <si>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</si>
  <si>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</si>
  <si>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</si>
  <si>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</si>
  <si>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</si>
  <si>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</si>
  <si>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</si>
  <si>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</si>
  <si>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</si>
  <si>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</si>
  <si>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</si>
  <si>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</si>
  <si>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</si>
  <si>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</si>
  <si>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</si>
  <si>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</si>
  <si>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</si>
  <si>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</si>
  <si>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</si>
  <si>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</si>
  <si>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</si>
  <si>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</si>
  <si>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</si>
  <si>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</si>
  <si>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</si>
  <si>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</si>
  <si>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</si>
  <si>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</si>
  <si>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</si>
  <si>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</si>
  <si>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</si>
  <si>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</si>
  <si>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</si>
  <si>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</si>
  <si>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</si>
  <si>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</si>
  <si>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</si>
  <si>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</si>
  <si>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</si>
  <si>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</si>
  <si>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</si>
  <si>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</si>
  <si>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</si>
  <si>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</si>
  <si>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</si>
  <si>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</si>
  <si>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</si>
  <si>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</si>
  <si>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</si>
  <si>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</si>
  <si>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</si>
  <si>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</si>
  <si>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</si>
  <si>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</si>
  <si>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</si>
  <si>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</si>
  <si>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</si>
  <si>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</si>
  <si>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</si>
  <si>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</si>
  <si>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</si>
  <si>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</si>
  <si>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</si>
  <si>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</si>
  <si>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</si>
  <si>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</si>
  <si>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</si>
  <si>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</si>
  <si>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</si>
  <si>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</si>
  <si>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</si>
  <si>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</si>
  <si>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</si>
  <si>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</si>
  <si>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</si>
  <si>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</si>
  <si>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</si>
  <si>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</si>
  <si>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</si>
  <si>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</si>
  <si>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</si>
  <si>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</si>
  <si>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</si>
  <si>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</si>
  <si>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</si>
  <si>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</si>
  <si>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</si>
  <si>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</si>
  <si>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</si>
  <si>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</si>
  <si>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</si>
  <si>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</si>
  <si>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</si>
  <si>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</si>
  <si>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</si>
  <si>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</si>
  <si>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</si>
  <si>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</si>
  <si>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</si>
  <si>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</si>
  <si>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</si>
  <si>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</si>
  <si>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</si>
  <si>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</si>
  <si>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</si>
  <si>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</si>
  <si>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</si>
  <si>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</si>
  <si>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</si>
  <si>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</si>
  <si>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</si>
  <si>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</si>
  <si>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</si>
  <si>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</si>
  <si>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</si>
  <si>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</si>
  <si>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</si>
  <si>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</si>
  <si>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</si>
  <si>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</si>
  <si>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</si>
  <si>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</si>
  <si>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</si>
  <si>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</si>
  <si>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</si>
  <si>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</si>
  <si>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</si>
  <si>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</si>
  <si>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</si>
  <si>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</si>
  <si>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</si>
  <si>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</si>
  <si>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</si>
  <si>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</si>
  <si>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</si>
  <si>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</si>
  <si>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</si>
  <si>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</si>
  <si>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</si>
  <si>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</si>
  <si>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</si>
  <si>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</si>
  <si>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</si>
  <si>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</si>
  <si>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</si>
  <si>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</si>
  <si>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</si>
  <si>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</si>
  <si>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</si>
  <si>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</si>
  <si>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</si>
  <si>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</si>
  <si>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</si>
  <si>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</si>
  <si>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</si>
  <si>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</si>
  <si>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</si>
  <si>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</si>
  <si>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</si>
  <si>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</si>
  <si>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</si>
  <si>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</si>
  <si>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</si>
  <si>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</si>
  <si>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</si>
  <si>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</si>
  <si>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</si>
  <si>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</si>
  <si>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</si>
  <si>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</si>
  <si>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</si>
  <si>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</si>
  <si>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</si>
  <si>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</si>
  <si>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</si>
  <si>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</si>
  <si>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</si>
  <si>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</si>
  <si>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</si>
  <si>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</si>
  <si>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</si>
  <si>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</si>
  <si>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</si>
  <si>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</si>
  <si>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</si>
  <si>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</si>
  <si>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</si>
  <si>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</si>
  <si>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</si>
  <si>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</si>
  <si>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</si>
  <si>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</si>
  <si>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</si>
  <si>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</si>
  <si>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</si>
  <si>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</si>
  <si>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</si>
  <si>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</si>
  <si>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</si>
  <si>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</si>
  <si>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</si>
  <si>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</si>
  <si>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</si>
  <si>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</si>
  <si>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</si>
  <si>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</si>
  <si>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</si>
  <si>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</si>
  <si>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</si>
  <si>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</si>
  <si>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</si>
  <si>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</si>
  <si>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</si>
  <si>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</si>
  <si>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</si>
  <si>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</si>
  <si>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</si>
  <si>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</si>
  <si>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</si>
  <si>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</si>
  <si>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</si>
  <si>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</si>
  <si>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</si>
  <si>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</si>
  <si>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</si>
  <si>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</si>
  <si>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</si>
  <si>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</si>
  <si>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</si>
  <si>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</si>
  <si>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</si>
  <si>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</si>
  <si>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</si>
  <si>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</si>
  <si>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</si>
  <si>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</si>
  <si>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</si>
  <si>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</si>
  <si>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</si>
  <si>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</si>
  <si>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</si>
  <si>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</si>
  <si>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</si>
  <si>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</si>
  <si>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</si>
  <si>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</si>
  <si>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</si>
  <si>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</si>
  <si>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</si>
  <si>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</si>
  <si>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</si>
  <si>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</si>
  <si>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</si>
  <si>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</si>
  <si>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</si>
  <si>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</si>
  <si>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</si>
  <si>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</si>
  <si>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</si>
  <si>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</si>
  <si>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</si>
  <si>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</si>
  <si>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</si>
  <si>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</si>
  <si>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</si>
  <si>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</si>
  <si>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</si>
  <si>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</si>
  <si>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</si>
  <si>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</si>
  <si>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</si>
  <si>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</si>
  <si>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</si>
  <si>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</si>
  <si>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</si>
  <si>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</si>
  <si>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</si>
  <si>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</si>
  <si>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</si>
  <si>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</si>
  <si>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</si>
  <si>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</si>
  <si>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</si>
  <si>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</si>
  <si>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</si>
  <si>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</si>
  <si>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</si>
  <si>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</si>
  <si>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</si>
  <si>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</si>
  <si>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</si>
  <si>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</si>
  <si>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</si>
  <si>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</si>
  <si>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</si>
  <si>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</si>
  <si>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</si>
  <si>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</si>
  <si>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</si>
  <si>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</si>
  <si>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</si>
  <si>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</si>
  <si>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</si>
  <si>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</si>
  <si>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</si>
  <si>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</si>
  <si>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</si>
  <si>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</si>
  <si>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</si>
  <si>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</si>
  <si>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</si>
  <si>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</si>
  <si>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</si>
  <si>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</si>
  <si>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</si>
  <si>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</si>
  <si>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</si>
  <si>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</si>
  <si>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</si>
  <si>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</si>
  <si>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</si>
  <si>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</si>
  <si>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</si>
  <si>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</si>
  <si>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</si>
  <si>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</si>
  <si>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</si>
  <si>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</si>
  <si>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</si>
  <si>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</si>
  <si>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</si>
  <si>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</si>
  <si>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</si>
  <si>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</si>
  <si>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</si>
  <si>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</si>
  <si>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</si>
  <si>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</si>
  <si>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</si>
  <si>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</si>
  <si>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</si>
  <si>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</si>
  <si>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</si>
  <si>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</si>
  <si>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</si>
  <si>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</si>
  <si>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</si>
  <si>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</si>
  <si>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</si>
  <si>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</si>
  <si>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</si>
  <si>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</si>
  <si>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</si>
  <si>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</si>
  <si>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</si>
  <si>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</si>
  <si>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</si>
  <si>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</si>
  <si>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</si>
  <si>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</si>
  <si>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</si>
  <si>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</si>
  <si>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</si>
  <si>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</si>
  <si>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</si>
  <si>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</si>
  <si>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</si>
  <si>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</si>
  <si>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</si>
  <si>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</si>
  <si>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</si>
  <si>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</si>
  <si>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</si>
  <si>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</si>
  <si>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</si>
  <si>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</si>
  <si>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</si>
  <si>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</si>
  <si>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</si>
  <si>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</si>
  <si>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</si>
  <si>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</si>
  <si>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</si>
  <si>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</si>
  <si>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</si>
  <si>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</si>
  <si>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</si>
  <si>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</si>
  <si>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</si>
  <si>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</si>
  <si>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</si>
  <si>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</si>
  <si>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</si>
  <si>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</si>
  <si>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</si>
  <si>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</si>
  <si>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</si>
  <si>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</si>
  <si>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</si>
  <si>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</si>
  <si>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</si>
  <si>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</si>
  <si>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</si>
  <si>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</si>
  <si>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</si>
  <si>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</si>
  <si>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</si>
  <si>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</si>
  <si>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</si>
  <si>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</si>
  <si>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</si>
  <si>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</si>
  <si>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</si>
  <si>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</si>
  <si>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</si>
  <si>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</si>
  <si>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</si>
  <si>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</si>
  <si>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</si>
  <si>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</si>
  <si>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</si>
  <si>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</si>
  <si>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</si>
  <si>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</si>
  <si>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</si>
  <si>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</si>
  <si>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</si>
  <si>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</si>
  <si>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</si>
  <si>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</si>
  <si>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</si>
  <si>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</si>
  <si>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</si>
  <si>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</si>
  <si>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</si>
  <si>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</si>
  <si>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</si>
  <si>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</si>
  <si>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</si>
  <si>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</si>
  <si>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</si>
  <si>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</si>
  <si>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</si>
  <si>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</si>
  <si>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</si>
  <si>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</si>
  <si>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</si>
  <si>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</si>
  <si>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</si>
  <si>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</si>
  <si>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</si>
  <si>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</si>
  <si>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</si>
  <si>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</si>
  <si>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</si>
  <si>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</si>
  <si>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</si>
  <si>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</si>
  <si>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</si>
  <si>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</si>
  <si>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</si>
  <si>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</si>
  <si>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</si>
  <si>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</si>
  <si>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</si>
  <si>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</si>
  <si>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</si>
  <si>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</si>
  <si>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</si>
  <si>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</si>
  <si>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</si>
  <si>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</si>
  <si>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</si>
  <si>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</si>
  <si>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</si>
  <si>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</si>
  <si>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</si>
  <si>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</si>
  <si>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</si>
  <si>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</si>
  <si>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</si>
  <si>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</si>
  <si>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</si>
  <si>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</si>
  <si>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</si>
  <si>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</si>
  <si>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</si>
  <si>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</si>
  <si>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</si>
  <si>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</si>
  <si>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</si>
  <si>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</si>
  <si>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</si>
  <si>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</si>
  <si>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</si>
  <si>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</si>
  <si>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</si>
  <si>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</si>
  <si>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</si>
  <si>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</si>
  <si>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</si>
  <si>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</si>
  <si>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</si>
  <si>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</si>
  <si>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</si>
  <si>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</si>
  <si>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</si>
  <si>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</si>
  <si>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</si>
  <si>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</si>
  <si>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</si>
  <si>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</si>
  <si>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</si>
  <si>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</si>
  <si>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</si>
  <si>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</si>
  <si>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</si>
  <si>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</si>
  <si>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</si>
  <si>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</si>
  <si>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</si>
  <si>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</si>
  <si>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</si>
  <si>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</si>
  <si>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</si>
  <si>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</si>
  <si>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</si>
  <si>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</si>
  <si>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</si>
  <si>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</si>
  <si>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</si>
  <si>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</si>
  <si>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</si>
  <si>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</si>
  <si>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</si>
  <si>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</si>
  <si>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</si>
  <si>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</si>
  <si>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</si>
  <si>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</si>
  <si>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</si>
  <si>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</si>
  <si>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</si>
  <si>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</si>
  <si>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</si>
  <si>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</si>
  <si>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</si>
  <si>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</si>
  <si>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</si>
  <si>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</si>
  <si>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</si>
  <si>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</si>
  <si>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</si>
  <si>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</si>
  <si>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</si>
  <si>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</si>
  <si>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</si>
  <si>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</si>
  <si>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</si>
  <si>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</si>
  <si>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</si>
  <si>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</si>
  <si>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</si>
  <si>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</si>
  <si>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</si>
  <si>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</si>
  <si>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</si>
  <si>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</si>
  <si>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</si>
  <si>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</si>
  <si>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</si>
  <si>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</si>
  <si>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</si>
  <si>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</si>
  <si>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</si>
  <si>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</si>
  <si>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</si>
  <si>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</si>
  <si>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</si>
  <si>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</si>
  <si>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</si>
  <si>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</si>
  <si>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</si>
  <si>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</si>
  <si>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</si>
  <si>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</si>
  <si>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</si>
  <si>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</si>
  <si>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</si>
  <si>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</si>
  <si>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</si>
  <si>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</si>
  <si>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</si>
  <si>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</si>
  <si>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</si>
  <si>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</si>
  <si>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</si>
  <si>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</si>
  <si>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</si>
  <si>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</si>
  <si>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</si>
  <si>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</si>
  <si>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</si>
  <si>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</si>
  <si>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</si>
  <si>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</si>
  <si>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</si>
  <si>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</si>
  <si>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</si>
  <si>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</si>
  <si>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</si>
  <si>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</si>
  <si>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</si>
  <si>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</si>
  <si>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</si>
  <si>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</si>
  <si>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</si>
  <si>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</si>
  <si>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</si>
  <si>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</si>
  <si>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</si>
  <si>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</si>
  <si>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</si>
  <si>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</si>
  <si>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</si>
  <si>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</si>
  <si>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</si>
  <si>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</si>
  <si>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</si>
  <si>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</si>
  <si>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</si>
  <si>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</si>
  <si>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</si>
  <si>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</si>
  <si>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</si>
  <si>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</si>
  <si>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</si>
  <si>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</si>
  <si>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</si>
  <si>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</si>
  <si>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</si>
  <si>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</si>
  <si>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</si>
  <si>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</si>
  <si>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</si>
  <si>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</si>
  <si>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</si>
  <si>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</si>
  <si>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</si>
  <si>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</si>
  <si>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</si>
  <si>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</si>
  <si>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</si>
  <si>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</si>
  <si>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</si>
  <si>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</si>
  <si>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</si>
  <si>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</si>
  <si>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</si>
  <si>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</si>
  <si>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</si>
  <si>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</si>
  <si>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</si>
  <si>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</si>
  <si>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</si>
  <si>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</si>
  <si>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</si>
  <si>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</si>
  <si>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</si>
  <si>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</si>
  <si>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</si>
  <si>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</si>
  <si>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</si>
  <si>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</si>
  <si>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</si>
  <si>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</si>
  <si>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</si>
  <si>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</si>
  <si>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</si>
  <si>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</si>
  <si>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</si>
  <si>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</si>
  <si>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</si>
  <si>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</si>
  <si>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</si>
  <si>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</si>
  <si>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</si>
  <si>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</si>
  <si>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</si>
  <si>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</si>
  <si>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</si>
  <si>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</si>
  <si>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</si>
  <si>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</si>
  <si>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</si>
  <si>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</si>
  <si>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</si>
  <si>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</si>
  <si>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</si>
  <si>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</si>
  <si>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</si>
  <si>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</si>
  <si>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</si>
  <si>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</si>
  <si>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</si>
  <si>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</si>
  <si>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</si>
  <si>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</si>
  <si>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</si>
  <si>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</si>
  <si>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</si>
  <si>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</si>
  <si>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</si>
  <si>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</si>
  <si>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</si>
  <si>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</si>
  <si>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</si>
  <si>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</si>
  <si>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</si>
  <si>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</si>
  <si>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</si>
  <si>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</si>
  <si>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</si>
  <si>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</si>
  <si>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</si>
  <si>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</si>
  <si>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</si>
  <si>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</si>
  <si>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</si>
  <si>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</si>
  <si>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</si>
  <si>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</si>
  <si>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</si>
  <si>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</si>
  <si>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</si>
  <si>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</si>
  <si>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</si>
  <si>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</si>
  <si>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</si>
  <si>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</si>
  <si>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</si>
  <si>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</si>
  <si>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</si>
  <si>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</si>
  <si>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</si>
  <si>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</si>
  <si>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</si>
  <si>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</si>
  <si>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</si>
  <si>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</si>
  <si>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</si>
  <si>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</si>
  <si>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</si>
  <si>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</si>
  <si>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</si>
  <si>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</si>
  <si>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</si>
  <si>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</si>
  <si>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</si>
  <si>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</si>
  <si>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</si>
  <si>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</si>
  <si>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</si>
  <si>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</si>
  <si>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</si>
  <si>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</si>
  <si>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</si>
  <si>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</si>
  <si>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</si>
  <si>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</si>
  <si>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</si>
  <si>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</si>
  <si>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</si>
  <si>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</si>
  <si>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</si>
  <si>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</si>
  <si>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</si>
  <si>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</si>
  <si>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</si>
  <si>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</si>
  <si>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</si>
  <si>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</si>
  <si>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</si>
  <si>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</si>
  <si>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</si>
  <si>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</si>
  <si>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</si>
  <si>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</si>
  <si>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</si>
  <si>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</si>
  <si>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</si>
  <si>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</si>
  <si>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</si>
  <si>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</si>
  <si>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</si>
  <si>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</si>
  <si>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</si>
  <si>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</si>
  <si>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</si>
  <si>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</si>
  <si>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</si>
  <si>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</si>
  <si>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</si>
  <si>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</si>
  <si>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</si>
  <si>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</si>
  <si>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</si>
  <si>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</si>
  <si>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</si>
  <si>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</si>
  <si>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</si>
  <si>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</si>
  <si>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</si>
  <si>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</si>
  <si>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</si>
  <si>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</si>
  <si>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</si>
  <si>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</si>
  <si>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</si>
  <si>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</si>
  <si>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</si>
  <si>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</si>
  <si>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</si>
  <si>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</si>
  <si>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</si>
  <si>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</si>
  <si>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</si>
  <si>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</si>
  <si>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</si>
  <si>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</si>
  <si>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</si>
  <si>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</si>
  <si>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</si>
  <si>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</si>
  <si>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</si>
  <si>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</si>
  <si>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</si>
  <si>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</si>
  <si>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</si>
  <si>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</si>
  <si>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</si>
  <si>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</si>
  <si>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</si>
  <si>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</si>
  <si>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</si>
  <si>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</si>
  <si>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</si>
  <si>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</si>
  <si>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</si>
  <si>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</si>
  <si>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</si>
  <si>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</si>
  <si>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</si>
  <si>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</si>
  <si>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</si>
  <si>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</si>
  <si>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</si>
  <si>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</si>
  <si>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</si>
  <si>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</si>
  <si>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</si>
  <si>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</si>
  <si>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</si>
  <si>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</si>
  <si>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</si>
  <si>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</si>
  <si>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</si>
  <si>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</si>
  <si>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</si>
  <si>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</si>
  <si>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</si>
  <si>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</si>
  <si>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</si>
  <si>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</si>
  <si>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</si>
  <si>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</si>
  <si>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</si>
  <si>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</si>
  <si>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</si>
  <si>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</si>
  <si>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</si>
  <si>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</si>
  <si>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</si>
  <si>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</si>
  <si>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</si>
  <si>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</si>
  <si>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</si>
  <si>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</si>
  <si>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</si>
  <si>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</si>
  <si>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</si>
  <si>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</si>
  <si>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</si>
  <si>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</si>
  <si>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</si>
  <si>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</si>
  <si>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</si>
  <si>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</si>
  <si>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</si>
  <si>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</si>
  <si>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</si>
  <si>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</si>
  <si>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</si>
  <si>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</si>
  <si>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</si>
  <si>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</si>
  <si>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</si>
  <si>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</si>
  <si>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</si>
  <si>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</si>
  <si>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</si>
  <si>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</si>
  <si>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</si>
  <si>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</si>
  <si>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</si>
  <si>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</si>
  <si>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</si>
  <si>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</si>
  <si>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</si>
  <si>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</si>
  <si>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</si>
  <si>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</si>
  <si>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</si>
  <si>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</si>
  <si>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</si>
  <si>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</si>
  <si>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</si>
  <si>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</si>
  <si>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</si>
  <si>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</si>
  <si>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</si>
  <si>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</si>
  <si>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</si>
  <si>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</si>
  <si>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</si>
  <si>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</si>
  <si>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</si>
  <si>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</si>
  <si>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</si>
  <si>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</si>
  <si>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</si>
  <si>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</si>
  <si>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</si>
  <si>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</si>
  <si>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</si>
  <si>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</si>
  <si>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</si>
  <si>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</si>
  <si>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</si>
  <si>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</si>
  <si>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</si>
  <si>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</si>
  <si>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</si>
  <si>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</si>
  <si>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</si>
  <si>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</si>
  <si>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</si>
  <si>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</si>
  <si>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</si>
  <si>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</si>
  <si>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</si>
  <si>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</si>
  <si>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</si>
  <si>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</si>
  <si>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</si>
  <si>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</si>
  <si>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</si>
  <si>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</si>
  <si>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</si>
  <si>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</si>
  <si>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</si>
  <si>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</si>
  <si>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</si>
  <si>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</si>
  <si>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</si>
  <si>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</si>
  <si>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</si>
  <si>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</si>
  <si>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</si>
  <si>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</si>
  <si>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</si>
  <si>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</si>
  <si>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</si>
  <si>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</si>
  <si>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</si>
  <si>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</si>
  <si>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</si>
  <si>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</si>
  <si>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</si>
  <si>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</si>
  <si>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</si>
  <si>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</si>
  <si>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</si>
  <si>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</si>
  <si>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</si>
  <si>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</si>
  <si>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</si>
  <si>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</si>
  <si>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</si>
  <si>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</si>
  <si>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</si>
  <si>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</si>
  <si>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</si>
  <si>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</si>
  <si>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</si>
  <si>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</si>
  <si>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</si>
  <si>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</si>
  <si>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</si>
  <si>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</si>
  <si>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</si>
  <si>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</si>
  <si>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</si>
  <si>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</si>
  <si>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</si>
  <si>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</si>
  <si>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</si>
  <si>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</si>
  <si>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</si>
  <si>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</si>
  <si>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</si>
  <si>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</si>
  <si>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</si>
  <si>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</si>
  <si>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</si>
  <si>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</si>
  <si>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</si>
  <si>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</si>
  <si>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</si>
  <si>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</si>
  <si>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</si>
  <si>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</si>
  <si>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</si>
  <si>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</si>
  <si>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</si>
  <si>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</si>
  <si>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</si>
  <si>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</si>
  <si>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</si>
  <si>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</si>
  <si>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</si>
  <si>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</si>
  <si>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</si>
  <si>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</si>
  <si>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</si>
  <si>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</si>
  <si>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</si>
  <si>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</si>
  <si>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</si>
  <si>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</si>
  <si>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</si>
  <si>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</si>
  <si>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</si>
  <si>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</si>
  <si>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</si>
  <si>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</si>
  <si>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</si>
  <si>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</si>
  <si>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</si>
  <si>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</si>
  <si>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</si>
  <si>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</si>
  <si>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</si>
  <si>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</si>
  <si>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</si>
  <si>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</si>
  <si>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</si>
  <si>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</si>
  <si>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</si>
  <si>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</si>
  <si>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</si>
  <si>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</si>
  <si>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</si>
  <si>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</si>
  <si>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</si>
  <si>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</si>
  <si>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</si>
  <si>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</si>
  <si>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</si>
  <si>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</si>
  <si>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</si>
  <si>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</si>
  <si>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</si>
  <si>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</si>
  <si>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</si>
  <si>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</si>
  <si>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</si>
  <si>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</si>
  <si>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</si>
  <si>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</si>
  <si>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</si>
  <si>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</si>
  <si>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</si>
  <si>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</si>
  <si>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</si>
  <si>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</si>
  <si>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</si>
  <si>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</si>
  <si>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</si>
  <si>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</si>
  <si>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</si>
  <si>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</si>
  <si>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</si>
  <si>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</si>
  <si>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</si>
  <si>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</si>
  <si>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</si>
  <si>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</si>
  <si>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</si>
  <si>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</si>
  <si>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</si>
  <si>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</si>
  <si>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</si>
  <si>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</si>
  <si>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</si>
  <si>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</si>
  <si>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</si>
  <si>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</si>
  <si>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</si>
  <si>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</si>
  <si>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</si>
  <si>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</si>
  <si>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</si>
  <si>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</si>
  <si>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</si>
  <si>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</si>
  <si>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</si>
  <si>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</si>
  <si>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</si>
  <si>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</si>
  <si>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</si>
  <si>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</si>
  <si>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</si>
  <si>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</si>
  <si>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</si>
  <si>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</si>
  <si>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</si>
  <si>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</si>
  <si>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</si>
  <si>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</si>
  <si>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</si>
  <si>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</si>
  <si>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</si>
  <si>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</si>
  <si>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</si>
  <si>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</si>
  <si>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</si>
  <si>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</si>
  <si>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</si>
  <si>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</si>
  <si>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</si>
  <si>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</si>
  <si>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</si>
  <si>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</si>
  <si>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</si>
  <si>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</si>
  <si>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</si>
  <si>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</si>
  <si>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</si>
  <si>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</si>
  <si>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</si>
  <si>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</si>
  <si>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</si>
  <si>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</si>
  <si>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</si>
  <si>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</si>
  <si>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</si>
  <si>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</si>
  <si>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</si>
  <si>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</si>
  <si>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</si>
  <si>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</si>
  <si>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</si>
  <si>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</si>
  <si>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</si>
  <si>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</si>
  <si>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</si>
  <si>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</si>
  <si>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</si>
  <si>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</si>
  <si>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</si>
  <si>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</si>
  <si>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</si>
  <si>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</si>
  <si>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</si>
  <si>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</si>
  <si>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</si>
  <si>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</si>
  <si>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</si>
  <si>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</si>
  <si>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</si>
  <si>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</si>
  <si>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</si>
  <si>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</si>
  <si>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</si>
  <si>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</si>
  <si>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</si>
  <si>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</si>
  <si>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</si>
  <si>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</si>
  <si>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</si>
  <si>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</si>
  <si>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</si>
  <si>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</si>
  <si>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</si>
  <si>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</si>
  <si>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</si>
  <si>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</si>
  <si>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</si>
  <si>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</si>
  <si>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</si>
  <si>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</si>
  <si>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</si>
  <si>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</si>
  <si>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</si>
  <si>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</si>
  <si>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</si>
  <si>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</si>
  <si>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</si>
  <si>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</si>
  <si>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</si>
  <si>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</si>
  <si>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</si>
  <si>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</si>
  <si>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</si>
  <si>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</si>
  <si>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</si>
  <si>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</si>
  <si>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</si>
  <si>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</si>
  <si>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</si>
  <si>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</si>
  <si>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</si>
  <si>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</si>
  <si>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</si>
  <si>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</si>
  <si>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</si>
  <si>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</si>
  <si>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</si>
  <si>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</si>
  <si>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</si>
  <si>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</si>
  <si>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</si>
  <si>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</si>
  <si>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</si>
  <si>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</si>
  <si>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</si>
  <si>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</si>
  <si>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</si>
  <si>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</si>
  <si>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</si>
  <si>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</si>
  <si>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</si>
  <si>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</si>
  <si>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</si>
  <si>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</si>
  <si>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</si>
  <si>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</si>
  <si>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</si>
  <si>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</si>
  <si>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</si>
  <si>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</si>
  <si>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</si>
  <si>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</si>
  <si>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</si>
  <si>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</si>
  <si>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</si>
  <si>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</si>
  <si>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</si>
  <si>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</si>
  <si>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</si>
  <si>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</si>
  <si>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</si>
  <si>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</si>
  <si>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</si>
  <si>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</si>
  <si>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</si>
  <si>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</si>
  <si>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</si>
  <si>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</si>
  <si>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</si>
  <si>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</si>
  <si>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</si>
  <si>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</si>
  <si>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</si>
  <si>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</si>
  <si>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</si>
  <si>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</si>
  <si>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</si>
  <si>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</si>
  <si>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</si>
  <si>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</si>
  <si>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</si>
  <si>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</si>
  <si>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</si>
  <si>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</si>
  <si>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</si>
  <si>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</si>
  <si>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</si>
  <si>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</si>
  <si>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</si>
  <si>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</si>
  <si>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</si>
  <si>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</si>
  <si>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</si>
  <si>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</si>
  <si>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</si>
  <si>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</si>
  <si>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</si>
  <si>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</si>
  <si>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</si>
  <si>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</si>
  <si>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</si>
  <si>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</si>
  <si>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</si>
  <si>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</si>
  <si>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</si>
  <si>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</si>
  <si>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</si>
  <si>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</si>
  <si>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</si>
  <si>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</si>
  <si>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</si>
  <si>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</si>
  <si>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</si>
  <si>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</si>
  <si>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</si>
  <si>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</si>
  <si>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</si>
  <si>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</si>
  <si>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</si>
  <si>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</si>
  <si>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</si>
  <si>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</si>
  <si>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</si>
  <si>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</si>
  <si>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</si>
  <si>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</si>
  <si>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</si>
  <si>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</si>
  <si>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</si>
  <si>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</si>
  <si>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</si>
  <si>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</si>
  <si>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</si>
  <si>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</si>
  <si>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</si>
  <si>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</si>
  <si>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</si>
  <si>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</si>
  <si>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</si>
  <si>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</si>
  <si>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</si>
  <si>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</si>
  <si>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</si>
  <si>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</si>
  <si>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</si>
  <si>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</si>
  <si>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</si>
  <si>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</si>
  <si>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</si>
  <si>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</si>
  <si>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</si>
  <si>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</si>
  <si>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</si>
  <si>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</si>
  <si>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</si>
  <si>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</si>
  <si>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</si>
  <si>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</si>
  <si>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</si>
  <si>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</si>
  <si>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</si>
  <si>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</si>
  <si>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</si>
  <si>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</si>
  <si>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</si>
  <si>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</si>
  <si>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</si>
  <si>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</si>
  <si>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</si>
  <si>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</si>
  <si>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</si>
  <si>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</si>
  <si>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</si>
  <si>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</si>
  <si>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</si>
  <si>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</si>
  <si>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</si>
  <si>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</si>
  <si>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</si>
  <si>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</si>
  <si>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</si>
  <si>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</si>
  <si>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</si>
  <si>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</si>
  <si>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</si>
  <si>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</si>
  <si>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</si>
  <si>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</si>
  <si>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</si>
  <si>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</si>
  <si>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</si>
  <si>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</si>
  <si>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</si>
  <si>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</si>
  <si>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</si>
  <si>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</si>
  <si>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</si>
  <si>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</si>
  <si>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</si>
  <si>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</si>
  <si>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</si>
  <si>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</si>
  <si>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</si>
  <si>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</si>
  <si>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</si>
  <si>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</si>
  <si>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</si>
  <si>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</si>
  <si>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</si>
  <si>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</si>
  <si>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</si>
  <si>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</si>
  <si>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</si>
  <si>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</si>
  <si>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</si>
  <si>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</si>
  <si>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</si>
  <si>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</si>
  <si>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</si>
  <si>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</si>
  <si>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</si>
  <si>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</si>
  <si>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</si>
  <si>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</si>
  <si>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</si>
  <si>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</si>
  <si>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</si>
  <si>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</si>
  <si>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</si>
  <si>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</si>
  <si>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</si>
  <si>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</si>
  <si>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</si>
  <si>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</si>
  <si>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</si>
  <si>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</si>
  <si>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</si>
  <si>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</si>
  <si>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</si>
  <si>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</si>
  <si>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</si>
  <si>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</si>
  <si>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</si>
  <si>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</si>
  <si>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</si>
  <si>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</si>
  <si>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</si>
  <si>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</si>
  <si>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</si>
  <si>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</si>
  <si>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</si>
  <si>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</si>
  <si>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</si>
  <si>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</si>
  <si>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</si>
  <si>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</si>
  <si>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</si>
  <si>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</si>
  <si>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</si>
  <si>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</si>
  <si>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</si>
  <si>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</si>
  <si>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</si>
  <si>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</si>
  <si>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</si>
  <si>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</si>
  <si>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</si>
  <si>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</si>
  <si>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</si>
  <si>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</si>
  <si>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</si>
  <si>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</si>
  <si>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</si>
  <si>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</si>
  <si>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</si>
  <si>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</si>
  <si>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</si>
  <si>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</si>
  <si>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</si>
  <si>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</si>
  <si>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</si>
  <si>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</si>
  <si>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</si>
  <si>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</si>
  <si>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</si>
  <si>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</si>
  <si>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</si>
  <si>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</si>
  <si>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</si>
  <si>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</si>
  <si>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</si>
  <si>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</si>
  <si>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</si>
  <si>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</si>
  <si>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</si>
  <si>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</si>
  <si>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</si>
  <si>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</si>
  <si>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</si>
  <si>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</si>
  <si>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</si>
  <si>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</si>
  <si>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</si>
  <si>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</si>
  <si>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</si>
  <si>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</si>
  <si>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</si>
  <si>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</si>
  <si>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</si>
  <si>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</si>
  <si>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</si>
  <si>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</si>
  <si>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</si>
  <si>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</si>
  <si>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</si>
  <si>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</si>
  <si>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</si>
  <si>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</si>
  <si>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</si>
  <si>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</si>
  <si>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</si>
  <si>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</si>
  <si>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</si>
  <si>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</si>
  <si>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</si>
  <si>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</si>
  <si>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</si>
  <si>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</si>
  <si>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</si>
  <si>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</si>
  <si>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</si>
  <si>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</si>
  <si>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</si>
  <si>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</si>
  <si>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</si>
  <si>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</si>
  <si>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</si>
  <si>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</si>
  <si>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</si>
  <si>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</si>
  <si>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</si>
  <si>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</si>
  <si>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</si>
  <si>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</si>
  <si>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</si>
  <si>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</si>
  <si>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</si>
  <si>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</si>
  <si>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</si>
  <si>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</si>
  <si>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</si>
  <si>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</si>
  <si>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</si>
  <si>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</si>
  <si>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</si>
  <si>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</si>
  <si>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</si>
  <si>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</si>
  <si>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</si>
  <si>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</si>
  <si>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</si>
  <si>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</si>
  <si>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</si>
  <si>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</si>
  <si>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</si>
  <si>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</si>
  <si>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</si>
  <si>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</si>
  <si>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</si>
  <si>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</si>
  <si>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</si>
  <si>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</si>
  <si>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</si>
  <si>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</si>
  <si>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</si>
  <si>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</si>
  <si>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</si>
  <si>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</si>
  <si>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</si>
  <si>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</si>
  <si>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</si>
  <si>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</si>
  <si>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</si>
  <si>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</si>
  <si>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</si>
  <si>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</si>
  <si>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</si>
  <si>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</si>
  <si>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</si>
  <si>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</si>
  <si>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</si>
  <si>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</si>
  <si>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</si>
  <si>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</si>
  <si>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</si>
  <si>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</si>
  <si>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</si>
  <si>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</si>
  <si>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</si>
  <si>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</si>
  <si>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</si>
  <si>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</si>
  <si>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</si>
  <si>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</si>
  <si>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</si>
  <si>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</si>
  <si>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</si>
  <si>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</si>
  <si>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</si>
  <si>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</si>
  <si>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</si>
  <si>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</si>
  <si>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</si>
  <si>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</si>
  <si>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</si>
  <si>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</si>
  <si>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</si>
  <si>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</si>
  <si>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</si>
  <si>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</si>
  <si>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</si>
  <si>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</si>
  <si>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</si>
  <si>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</si>
  <si>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</si>
  <si>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</si>
  <si>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</si>
  <si>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</si>
  <si>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</si>
  <si>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</si>
  <si>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</si>
  <si>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</si>
  <si>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</si>
  <si>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</si>
  <si>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</si>
  <si>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</si>
  <si>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</si>
  <si>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</si>
  <si>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</si>
  <si>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</si>
  <si>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</si>
  <si>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</si>
  <si>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</si>
  <si>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</si>
  <si>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</si>
  <si>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</si>
  <si>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</si>
  <si>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</si>
  <si>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</si>
  <si>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</si>
  <si>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</si>
  <si>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</si>
  <si>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</si>
  <si>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</si>
  <si>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</si>
  <si>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</si>
  <si>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</si>
  <si>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</si>
  <si>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</si>
  <si>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</si>
  <si>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</si>
  <si>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</si>
  <si>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</si>
  <si>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</si>
  <si>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</si>
  <si>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</si>
  <si>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</si>
  <si>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</si>
  <si>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</si>
  <si>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</si>
  <si>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</si>
  <si>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</si>
  <si>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</si>
  <si>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</si>
  <si>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</si>
  <si>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</si>
  <si>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</si>
  <si>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</si>
  <si>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</si>
  <si>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</si>
  <si>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</si>
  <si>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</si>
  <si>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</si>
  <si>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</si>
  <si>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</si>
  <si>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</si>
  <si>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</si>
  <si>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</si>
  <si>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</si>
  <si>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</si>
  <si>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</si>
  <si>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</si>
  <si>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</si>
  <si>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</si>
  <si>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</si>
  <si>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</si>
  <si>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</si>
  <si>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</si>
  <si>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</si>
  <si>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</si>
  <si>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</si>
  <si>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</si>
  <si>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</si>
  <si>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</si>
  <si>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</si>
  <si>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</si>
  <si>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</si>
  <si>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</si>
  <si>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</si>
  <si>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</si>
  <si>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</si>
  <si>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</si>
  <si>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</si>
  <si>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</si>
  <si>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</si>
  <si>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</si>
  <si>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</si>
  <si>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</si>
  <si>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</si>
  <si>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</si>
  <si>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</si>
  <si>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</si>
  <si>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</si>
  <si>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</si>
  <si>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</si>
  <si>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</si>
  <si>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</si>
  <si>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</si>
  <si>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</si>
  <si>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</si>
  <si>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</si>
  <si>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</si>
  <si>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</si>
  <si>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</si>
  <si>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</si>
  <si>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</si>
  <si>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</si>
  <si>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</si>
  <si>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</si>
  <si>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</si>
  <si>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</si>
  <si>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</si>
  <si>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</si>
  <si>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</si>
  <si>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</si>
  <si>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</si>
  <si>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</si>
  <si>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</si>
  <si>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</si>
  <si>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</si>
  <si>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</si>
  <si>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</si>
  <si>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</si>
  <si>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</si>
  <si>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</si>
  <si>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</si>
  <si>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</si>
  <si>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</si>
  <si>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</si>
  <si>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</si>
  <si>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</si>
  <si>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</si>
  <si>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</si>
  <si>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</si>
  <si>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</si>
  <si>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</si>
  <si>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</si>
  <si>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</si>
  <si>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</si>
  <si>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</si>
  <si>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</si>
  <si>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</si>
  <si>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</si>
  <si>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</si>
  <si>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</si>
  <si>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</si>
  <si>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</si>
  <si>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</si>
  <si>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</si>
  <si>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</si>
  <si>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</si>
  <si>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</si>
  <si>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</si>
  <si>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</si>
  <si>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</si>
  <si>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</si>
  <si>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</si>
  <si>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</si>
  <si>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</si>
  <si>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</si>
  <si>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</si>
  <si>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</si>
  <si>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</si>
  <si>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</si>
  <si>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</si>
  <si>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</si>
  <si>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</si>
  <si>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</si>
  <si>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</si>
  <si>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</si>
  <si>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</si>
  <si>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</si>
  <si>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</si>
  <si>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</si>
  <si>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</si>
  <si>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</si>
  <si>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</si>
  <si>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</si>
  <si>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</si>
  <si>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</si>
  <si>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</si>
  <si>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</si>
  <si>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</si>
  <si>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</si>
  <si>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</si>
  <si>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</si>
  <si>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</si>
  <si>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</si>
  <si>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</si>
  <si>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</si>
  <si>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</si>
  <si>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</si>
  <si>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</si>
  <si>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</si>
  <si>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</si>
  <si>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</si>
  <si>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</si>
  <si>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</si>
  <si>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</si>
  <si>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</si>
  <si>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</si>
  <si>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</si>
  <si>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</si>
  <si>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</si>
  <si>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</si>
  <si>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</si>
  <si>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</si>
  <si>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</si>
  <si>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</si>
  <si>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</si>
  <si>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</si>
  <si>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</si>
  <si>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</si>
  <si>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</si>
  <si>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</si>
  <si>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</si>
  <si>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</si>
  <si>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</si>
  <si>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</si>
  <si>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</si>
  <si>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</si>
  <si>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</si>
  <si>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</si>
  <si>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</si>
  <si>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</si>
  <si>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</si>
  <si>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</si>
  <si>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</si>
  <si>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</si>
  <si>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</si>
  <si>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</si>
  <si>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</si>
  <si>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</si>
  <si>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</si>
  <si>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</si>
  <si>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</si>
  <si>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</si>
  <si>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</si>
  <si>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</si>
  <si>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</si>
  <si>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</si>
  <si>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</si>
  <si>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</si>
  <si>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</si>
  <si>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</si>
  <si>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</si>
  <si>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</si>
  <si>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</si>
  <si>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</si>
  <si>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</si>
  <si>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</si>
  <si>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</si>
  <si>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</si>
  <si>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</si>
  <si>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</si>
  <si>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</si>
  <si>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</si>
  <si>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</si>
  <si>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</si>
  <si>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</si>
  <si>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</si>
  <si>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</si>
  <si>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</si>
  <si>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</si>
  <si>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</si>
  <si>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</si>
  <si>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</si>
  <si>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</si>
  <si>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</si>
  <si>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</si>
  <si>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</si>
  <si>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</si>
  <si>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</si>
  <si>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</si>
  <si>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</si>
  <si>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</si>
  <si>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</si>
  <si>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</si>
  <si>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</si>
  <si>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</si>
  <si>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</si>
  <si>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</si>
  <si>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</si>
  <si>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</si>
  <si>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</si>
  <si>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</si>
  <si>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</si>
  <si>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</si>
  <si>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</si>
  <si>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</si>
  <si>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</si>
  <si>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</si>
  <si>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</si>
  <si>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</si>
  <si>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</si>
  <si>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</si>
  <si>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</si>
  <si>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</si>
  <si>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</si>
  <si>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</si>
  <si>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</si>
  <si>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</si>
  <si>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</si>
  <si>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</si>
  <si>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</si>
  <si>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</si>
  <si>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</si>
  <si>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</si>
  <si>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</si>
  <si>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</si>
  <si>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</si>
  <si>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</si>
  <si>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</si>
  <si>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</si>
  <si>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</si>
  <si>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</si>
  <si>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</si>
  <si>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</si>
  <si>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</si>
  <si>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</si>
  <si>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</si>
  <si>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</si>
  <si>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</si>
  <si>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</si>
  <si>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</si>
  <si>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</si>
  <si>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</si>
  <si>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</si>
  <si>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</si>
  <si>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</si>
  <si>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</si>
  <si>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</si>
  <si>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</si>
  <si>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</si>
  <si>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</si>
  <si>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</si>
  <si>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</si>
  <si>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</si>
  <si>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</si>
  <si>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</si>
  <si>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</si>
  <si>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</si>
  <si>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</si>
  <si>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</si>
  <si>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</si>
  <si>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</si>
  <si>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</si>
  <si>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</si>
  <si>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</si>
  <si>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</si>
  <si>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</si>
  <si>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</si>
  <si>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</si>
  <si>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</si>
  <si>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</si>
  <si>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</si>
  <si>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</si>
  <si>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</si>
  <si>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</si>
  <si>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</si>
  <si>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</si>
  <si>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</si>
  <si>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</si>
  <si>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</si>
  <si>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</si>
  <si>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</si>
  <si>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</si>
  <si>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</si>
  <si>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</si>
  <si>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</si>
  <si>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</si>
  <si>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</si>
  <si>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</si>
  <si>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</si>
  <si>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</si>
  <si>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</si>
  <si>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</si>
  <si>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</si>
  <si>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</si>
  <si>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</si>
  <si>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</si>
  <si>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</si>
  <si>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</si>
  <si>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</si>
  <si>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</si>
  <si>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</si>
  <si>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</si>
  <si>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</si>
  <si>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</si>
  <si>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</si>
  <si>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</si>
  <si>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</si>
  <si>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</si>
  <si>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</si>
  <si>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</si>
  <si>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</si>
  <si>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</si>
  <si>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</si>
  <si>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</si>
  <si>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</si>
  <si>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</si>
  <si>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</si>
  <si>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</si>
  <si>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</si>
  <si>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</si>
  <si>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</si>
  <si>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</si>
  <si>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</si>
  <si>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</si>
  <si>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</si>
  <si>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</si>
  <si>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</si>
  <si>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</si>
  <si>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</si>
  <si>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</si>
  <si>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</si>
  <si>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</si>
  <si>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</si>
  <si>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</si>
  <si>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</si>
  <si>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</si>
  <si>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</si>
  <si>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</si>
  <si>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</si>
  <si>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</si>
  <si>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</si>
  <si>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</si>
  <si>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</si>
  <si>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</si>
  <si>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</si>
  <si>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</si>
  <si>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</si>
  <si>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</si>
  <si>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</si>
  <si>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</si>
  <si>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</si>
  <si>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</si>
  <si>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</si>
  <si>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</si>
  <si>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</si>
  <si>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</si>
  <si>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</si>
  <si>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</si>
  <si>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</si>
  <si>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</si>
  <si>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</si>
  <si>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</si>
  <si>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</si>
  <si>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</si>
  <si>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</si>
  <si>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</si>
  <si>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</si>
  <si>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</si>
  <si>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</si>
  <si>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</si>
  <si>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</si>
  <si>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</si>
  <si>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</si>
  <si>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</si>
  <si>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</si>
  <si>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</si>
  <si>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</si>
  <si>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</si>
  <si>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</si>
  <si>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</si>
  <si>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</si>
  <si>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</si>
  <si>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</si>
  <si>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</si>
  <si>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</si>
  <si>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</si>
  <si>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</si>
  <si>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</si>
  <si>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</si>
  <si>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</si>
  <si>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</si>
  <si>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</si>
  <si>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</si>
  <si>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</si>
  <si>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</si>
  <si>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</si>
  <si>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</si>
  <si>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</si>
  <si>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</si>
  <si>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</si>
  <si>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</si>
  <si>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</si>
  <si>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</si>
  <si>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</si>
  <si>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</si>
  <si>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</si>
  <si>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</si>
  <si>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</si>
  <si>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</si>
  <si>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</si>
  <si>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</si>
  <si>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</si>
  <si>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</si>
  <si>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</si>
  <si>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</si>
  <si>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</si>
  <si>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</si>
  <si>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</si>
  <si>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</si>
  <si>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</si>
  <si>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</si>
  <si>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</si>
  <si>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</si>
  <si>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</si>
  <si>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</si>
  <si>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</si>
  <si>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</si>
  <si>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</si>
  <si>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</si>
  <si>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</si>
  <si>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</si>
  <si>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</si>
  <si>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</si>
  <si>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</si>
  <si>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</si>
  <si>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</si>
  <si>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</si>
  <si>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</si>
  <si>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</si>
  <si>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</si>
  <si>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</si>
  <si>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</si>
  <si>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</si>
  <si>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</si>
  <si>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</si>
  <si>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</si>
  <si>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</si>
  <si>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</si>
  <si>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</si>
  <si>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</si>
  <si>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</si>
  <si>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</si>
  <si>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</si>
  <si>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</si>
  <si>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</si>
  <si>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</si>
  <si>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</si>
  <si>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</si>
  <si>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</si>
  <si>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</si>
  <si>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</si>
  <si>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</si>
  <si>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</si>
  <si>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</si>
  <si>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</si>
  <si>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</si>
  <si>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</si>
  <si>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</si>
  <si>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</si>
  <si>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</si>
  <si>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</si>
  <si>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</si>
  <si>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</si>
  <si>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</si>
  <si>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</si>
  <si>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</si>
  <si>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</si>
  <si>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</si>
  <si>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</si>
  <si>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</si>
  <si>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</si>
  <si>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</si>
  <si>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</si>
  <si>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</si>
  <si>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</si>
  <si>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</si>
  <si>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</si>
  <si>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</si>
  <si>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</si>
  <si>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</si>
  <si>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</si>
  <si>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</si>
  <si>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</si>
  <si>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</si>
  <si>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</si>
  <si>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</si>
  <si>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</si>
  <si>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</si>
  <si>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</si>
  <si>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</si>
  <si>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</si>
  <si>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</si>
  <si>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</si>
  <si>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</si>
  <si>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</si>
  <si>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</si>
  <si>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</si>
  <si>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</si>
  <si>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</si>
  <si>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</si>
  <si>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</si>
  <si>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</si>
  <si>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</si>
  <si>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</si>
  <si>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</si>
  <si>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</si>
  <si>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</si>
  <si>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</si>
  <si>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</si>
  <si>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</si>
  <si>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</si>
  <si>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</si>
  <si>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</si>
  <si>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</si>
  <si>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</si>
  <si>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</si>
  <si>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</si>
  <si>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</si>
  <si>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</si>
  <si>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</si>
  <si>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</si>
  <si>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</si>
  <si>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</si>
  <si>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</si>
  <si>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</si>
  <si>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</si>
  <si>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</si>
  <si>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</si>
  <si>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</si>
  <si>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</si>
  <si>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</si>
  <si>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</si>
  <si>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</si>
  <si>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</si>
  <si>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</si>
  <si>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</si>
  <si>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</si>
  <si>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</si>
  <si>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</si>
  <si>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</si>
  <si>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</si>
  <si>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</si>
  <si>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</si>
  <si>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</si>
  <si>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</si>
  <si>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</si>
  <si>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</si>
  <si>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</si>
  <si>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</si>
  <si>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</si>
  <si>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</si>
  <si>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</si>
  <si>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</si>
  <si>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</si>
  <si>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</si>
  <si>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</si>
  <si>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</si>
  <si>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</si>
  <si>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</si>
  <si>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</si>
  <si>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</si>
  <si>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</si>
  <si>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</si>
  <si>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</si>
  <si>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</si>
  <si>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</si>
  <si>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</si>
  <si>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</si>
  <si>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</si>
  <si>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</si>
  <si>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</si>
  <si>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</si>
  <si>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</si>
  <si>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</si>
  <si>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</si>
  <si>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</si>
  <si>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</si>
  <si>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</si>
  <si>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</si>
  <si>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</si>
  <si>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</si>
  <si>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</si>
  <si>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</si>
  <si>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</si>
  <si>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</si>
  <si>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</si>
  <si>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</si>
  <si>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</si>
  <si>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</si>
  <si>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</si>
  <si>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</si>
  <si>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</si>
  <si>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</si>
  <si>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</si>
  <si>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</si>
  <si>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</si>
  <si>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</si>
  <si>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</si>
  <si>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</si>
  <si>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</si>
  <si>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</si>
  <si>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</si>
  <si>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</si>
  <si>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</si>
  <si>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</si>
  <si>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</si>
  <si>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</si>
  <si>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</si>
  <si>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</si>
  <si>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</si>
  <si>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</si>
  <si>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</si>
  <si>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</si>
  <si>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</si>
  <si>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</si>
  <si>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</si>
  <si>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</si>
  <si>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</si>
  <si>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</si>
  <si>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</si>
  <si>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</si>
  <si>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</si>
  <si>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</si>
  <si>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</si>
  <si>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</si>
  <si>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</si>
  <si>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</si>
  <si>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</si>
  <si>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</si>
  <si>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</si>
  <si>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</si>
  <si>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</si>
  <si>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</si>
  <si>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</si>
  <si>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</si>
  <si>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</si>
  <si>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</si>
  <si>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</si>
  <si>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</si>
  <si>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</si>
  <si>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</si>
  <si>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</si>
  <si>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</si>
  <si>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</si>
  <si>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</si>
  <si>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</si>
  <si>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</si>
  <si>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</si>
  <si>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</si>
  <si>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</si>
  <si>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</si>
  <si>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</si>
  <si>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</si>
  <si>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</si>
  <si>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</si>
  <si>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</si>
  <si>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</si>
  <si>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</si>
  <si>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</si>
  <si>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</si>
  <si>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</si>
  <si>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</si>
  <si>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</si>
  <si>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</si>
  <si>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</si>
  <si>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</si>
  <si>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</si>
  <si>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</si>
  <si>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</si>
  <si>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</si>
  <si>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</si>
  <si>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</si>
  <si>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</si>
  <si>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</si>
  <si>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</si>
  <si>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</si>
  <si>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</si>
  <si>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</si>
  <si>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</si>
  <si>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</si>
  <si>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</si>
  <si>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</si>
  <si>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</si>
  <si>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</si>
  <si>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</si>
  <si>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</si>
  <si>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</si>
  <si>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</si>
  <si>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</si>
  <si>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</si>
  <si>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</si>
  <si>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</si>
  <si>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</si>
  <si>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</si>
  <si>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</si>
  <si>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</si>
  <si>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</si>
  <si>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</si>
  <si>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</si>
  <si>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</si>
  <si>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</si>
  <si>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</si>
  <si>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</si>
  <si>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</si>
  <si>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</si>
  <si>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</si>
  <si>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</si>
  <si>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</si>
  <si>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</si>
  <si>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</si>
  <si>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</si>
  <si>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</si>
  <si>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</si>
  <si>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</si>
  <si>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</si>
  <si>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</si>
  <si>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</si>
  <si>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</si>
  <si>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</si>
  <si>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</si>
  <si>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</si>
  <si>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</si>
  <si>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</si>
  <si>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</si>
  <si>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</si>
  <si>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</si>
  <si>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</si>
  <si>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</si>
  <si>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</si>
  <si>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</si>
  <si>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</si>
  <si>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</si>
  <si>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</si>
  <si>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</si>
  <si>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</si>
  <si>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</si>
  <si>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</si>
  <si>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</si>
  <si>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</si>
  <si>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</si>
  <si>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</si>
  <si>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</si>
  <si>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</si>
  <si>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</si>
  <si>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</si>
  <si>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</si>
  <si>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</si>
  <si>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</si>
  <si>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</si>
  <si>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</si>
  <si>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</si>
  <si>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</si>
  <si>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</si>
  <si>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</si>
  <si>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</si>
  <si>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</si>
  <si>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</si>
  <si>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</si>
  <si>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</si>
  <si>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</si>
  <si>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</si>
  <si>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</si>
  <si>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</si>
  <si>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</si>
  <si>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</si>
  <si>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</si>
  <si>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</si>
  <si>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</si>
  <si>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</si>
  <si>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</si>
  <si>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</si>
  <si>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</si>
  <si>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</si>
  <si>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</si>
  <si>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</si>
  <si>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</si>
  <si>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</si>
  <si>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</si>
  <si>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</si>
  <si>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</si>
  <si>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</si>
  <si>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</si>
  <si>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</si>
  <si>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</si>
  <si>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</si>
  <si>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</si>
  <si>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</si>
  <si>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</si>
  <si>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</si>
  <si>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</si>
  <si>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</si>
  <si>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</si>
  <si>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</si>
  <si>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</si>
  <si>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</si>
  <si>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</si>
  <si>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</si>
  <si>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</si>
  <si>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</si>
  <si>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</si>
  <si>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</si>
  <si>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</si>
  <si>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</si>
  <si>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</si>
  <si>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</si>
  <si>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</si>
  <si>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</si>
  <si>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</si>
  <si>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</si>
  <si>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</si>
  <si>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</si>
  <si>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</si>
  <si>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</si>
  <si>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</si>
  <si>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</si>
  <si>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</si>
  <si>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</si>
  <si>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</si>
  <si>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</si>
  <si>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</si>
  <si>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</si>
  <si>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</si>
  <si>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</si>
  <si>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</si>
  <si>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</si>
  <si>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</si>
  <si>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</si>
  <si>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</si>
  <si>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</si>
  <si>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</si>
  <si>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</si>
  <si>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</si>
  <si>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</si>
  <si>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</si>
  <si>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</si>
  <si>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</si>
  <si>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</si>
  <si>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</si>
  <si>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</si>
  <si>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</si>
  <si>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</si>
  <si>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</si>
  <si>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</si>
  <si>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</si>
  <si>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</si>
  <si>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</si>
  <si>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</si>
  <si>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</si>
  <si>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</si>
  <si>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</si>
  <si>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</si>
  <si>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</si>
  <si>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</si>
  <si>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</si>
  <si>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</si>
  <si>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</si>
  <si>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</si>
  <si>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</si>
  <si>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</si>
  <si>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</si>
  <si>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</si>
  <si>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</si>
  <si>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</si>
  <si>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</si>
  <si>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</si>
  <si>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</si>
  <si>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</si>
  <si>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</si>
  <si>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</si>
  <si>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</si>
  <si>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</si>
  <si>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</si>
  <si>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</si>
  <si>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</si>
  <si>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</si>
  <si>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</si>
  <si>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</si>
  <si>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</si>
  <si>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</si>
  <si>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</si>
  <si>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</si>
  <si>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</si>
  <si>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</si>
  <si>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</si>
  <si>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</si>
  <si>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</si>
  <si>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</si>
  <si>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</si>
  <si>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</si>
  <si>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</si>
  <si>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</si>
  <si>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</si>
  <si>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</si>
  <si>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</si>
  <si>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</si>
  <si>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</si>
  <si>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</si>
  <si>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</si>
  <si>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</si>
  <si>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</si>
  <si>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</si>
  <si>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</si>
  <si>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</si>
  <si>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</si>
  <si>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</si>
  <si>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</si>
  <si>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</si>
  <si>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</si>
  <si>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</si>
  <si>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</si>
  <si>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</si>
  <si>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</si>
  <si>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</si>
  <si>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</si>
  <si>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</si>
  <si>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</si>
  <si>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</si>
  <si>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</si>
  <si>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</si>
  <si>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</si>
  <si>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</si>
  <si>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</si>
  <si>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</si>
  <si>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</si>
  <si>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</si>
  <si>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</si>
  <si>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</si>
  <si>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</si>
  <si>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</si>
  <si>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</si>
  <si>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</si>
  <si>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</si>
  <si>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</si>
  <si>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</si>
  <si>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</si>
  <si>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</si>
  <si>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</si>
  <si>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</si>
  <si>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</si>
  <si>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</si>
  <si>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</si>
  <si>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</si>
  <si>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</si>
  <si>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</si>
  <si>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</si>
  <si>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</si>
  <si>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</si>
  <si>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</si>
  <si>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</si>
  <si>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</si>
  <si>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</si>
  <si>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</si>
  <si>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</si>
  <si>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</si>
  <si>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</si>
  <si>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</si>
  <si>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</si>
  <si>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</si>
  <si>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</si>
  <si>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</si>
  <si>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</si>
  <si>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</si>
  <si>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</si>
  <si>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</si>
  <si>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</si>
  <si>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</si>
  <si>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</si>
  <si>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</si>
  <si>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</si>
  <si>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</si>
  <si>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</si>
  <si>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</si>
  <si>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</si>
  <si>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</si>
  <si>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</si>
  <si>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</si>
  <si>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</si>
  <si>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</si>
  <si>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</si>
  <si>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</si>
  <si>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</si>
  <si>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</si>
  <si>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</si>
  <si>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</si>
  <si>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</si>
  <si>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</si>
  <si>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</si>
  <si>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</si>
  <si>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</si>
  <si>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</si>
  <si>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</si>
  <si>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</si>
  <si>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</si>
  <si>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</si>
  <si>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</si>
  <si>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</si>
  <si>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</si>
  <si>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</si>
  <si>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</si>
  <si>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</si>
  <si>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</si>
  <si>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</si>
  <si>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</si>
  <si>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</si>
  <si>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</si>
  <si>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</si>
  <si>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</si>
  <si>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</si>
  <si>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</si>
  <si>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</si>
  <si>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</si>
  <si>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</si>
  <si>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</si>
  <si>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</si>
  <si>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</si>
  <si>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</si>
  <si>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</si>
  <si>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</si>
  <si>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</si>
  <si>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</si>
  <si>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</si>
  <si>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</si>
  <si>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</si>
  <si>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</si>
  <si>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</si>
  <si>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</si>
  <si>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</si>
  <si>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</si>
  <si>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</si>
  <si>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</si>
  <si>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</si>
  <si>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</si>
  <si>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</si>
  <si>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</si>
  <si>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</si>
  <si>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</si>
  <si>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</si>
  <si>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</si>
  <si>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</si>
  <si>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</si>
  <si>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</si>
  <si>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</si>
  <si>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</si>
  <si>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</si>
  <si>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</si>
  <si>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</si>
  <si>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</si>
  <si>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</si>
  <si>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</si>
  <si>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</si>
  <si>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</si>
  <si>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</si>
  <si>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</si>
  <si>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</si>
  <si>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</si>
  <si>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</si>
  <si>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</si>
  <si>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</si>
  <si>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</si>
  <si>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</si>
  <si>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</si>
  <si>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</si>
  <si>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</si>
  <si>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</si>
  <si>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</si>
  <si>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</si>
  <si>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</si>
  <si>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</si>
  <si>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</si>
  <si>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</si>
  <si>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</si>
  <si>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</si>
  <si>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</si>
  <si>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</si>
  <si>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</si>
  <si>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</si>
  <si>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</si>
  <si>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</si>
  <si>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</si>
  <si>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</si>
  <si>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</si>
  <si>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</si>
  <si>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</si>
  <si>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</si>
  <si>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</si>
  <si>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</si>
  <si>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</si>
  <si>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</si>
  <si>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</si>
  <si>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</si>
  <si>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</si>
  <si>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</si>
  <si>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</si>
  <si>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</si>
  <si>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</si>
  <si>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</si>
  <si>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</si>
  <si>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</si>
  <si>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</si>
  <si>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</si>
  <si>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</si>
  <si>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</si>
  <si>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</si>
  <si>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</si>
  <si>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</si>
  <si>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</si>
  <si>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</si>
  <si>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</si>
  <si>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</si>
  <si>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</si>
  <si>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</si>
  <si>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</si>
  <si>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</si>
  <si>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</si>
  <si>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</si>
  <si>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</si>
  <si>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</si>
  <si>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</si>
  <si>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</si>
  <si>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</si>
  <si>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</si>
  <si>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</si>
  <si>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</si>
  <si>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</si>
  <si>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</si>
  <si>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</si>
  <si>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</si>
  <si>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</si>
  <si>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</si>
  <si>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</si>
  <si>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</si>
  <si>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</si>
  <si>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</si>
  <si>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</si>
  <si>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</si>
  <si>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</si>
  <si>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</si>
  <si>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</si>
  <si>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</si>
  <si>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</si>
  <si>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</si>
  <si>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</si>
  <si>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</si>
  <si>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</si>
  <si>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</si>
  <si>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</si>
  <si>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</si>
  <si>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</si>
  <si>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</si>
  <si>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</si>
  <si>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</si>
  <si>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</si>
  <si>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</si>
  <si>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</si>
  <si>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</si>
  <si>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</si>
  <si>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</si>
  <si>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</si>
  <si>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</si>
  <si>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</si>
  <si>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</si>
  <si>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</si>
  <si>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</si>
  <si>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</si>
  <si>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</si>
  <si>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</si>
  <si>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</si>
  <si>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</si>
  <si>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</si>
  <si>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</si>
  <si>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</si>
  <si>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</si>
  <si>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</si>
  <si>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</si>
  <si>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</si>
  <si>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</si>
  <si>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</si>
  <si>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</si>
  <si>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</si>
  <si>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</si>
  <si>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</si>
  <si>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</si>
  <si>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</si>
  <si>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</si>
  <si>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</si>
  <si>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</si>
  <si>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</si>
  <si>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</si>
  <si>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</si>
  <si>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</si>
  <si>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</si>
  <si>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</si>
  <si>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</si>
  <si>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</si>
  <si>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</si>
  <si>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</si>
  <si>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</si>
  <si>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</si>
  <si>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</si>
  <si>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</si>
  <si>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</si>
  <si>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</si>
  <si>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</si>
  <si>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</si>
  <si>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</si>
  <si>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</si>
  <si>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</si>
  <si>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</si>
  <si>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</si>
  <si>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</si>
  <si>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</si>
  <si>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</si>
  <si>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</si>
  <si>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</si>
  <si>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</si>
  <si>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</si>
  <si>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</si>
  <si>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</si>
  <si>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</si>
  <si>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</si>
  <si>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</si>
  <si>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</si>
  <si>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</si>
  <si>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</si>
  <si>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</si>
  <si>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</si>
  <si>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</si>
  <si>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</si>
  <si>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</si>
  <si>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</si>
  <si>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</si>
  <si>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</si>
  <si>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</si>
  <si>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</si>
  <si>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</si>
  <si>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</si>
  <si>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</si>
  <si>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</si>
  <si>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</si>
  <si>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</si>
  <si>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</si>
  <si>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</si>
  <si>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</si>
  <si>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</si>
  <si>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</si>
  <si>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</si>
  <si>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</si>
  <si>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</si>
  <si>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</si>
  <si>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</si>
  <si>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</si>
  <si>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</si>
  <si>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</si>
  <si>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</si>
  <si>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</si>
  <si>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</si>
  <si>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</si>
  <si>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</si>
  <si>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</si>
  <si>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</si>
  <si>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</si>
  <si>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</si>
  <si>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</si>
  <si>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</si>
  <si>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</si>
  <si>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</si>
  <si>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</si>
  <si>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</si>
  <si>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</si>
  <si>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</si>
  <si>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</si>
  <si>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</si>
  <si>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</si>
  <si>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</si>
  <si>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</si>
  <si>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</si>
  <si>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</si>
  <si>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</si>
  <si>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</si>
  <si>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</si>
  <si>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</si>
  <si>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</si>
  <si>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</si>
  <si>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</si>
  <si>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</si>
  <si>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</si>
  <si>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</si>
  <si>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</si>
  <si>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</si>
  <si>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</si>
  <si>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</si>
  <si>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</si>
  <si>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</si>
  <si>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</si>
  <si>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</si>
  <si>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</si>
  <si>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</si>
  <si>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</si>
  <si>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</si>
  <si>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</si>
  <si>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</si>
  <si>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</si>
  <si>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</si>
  <si>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</si>
  <si>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</si>
  <si>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</si>
  <si>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</si>
  <si>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</si>
  <si>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</si>
  <si>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</si>
  <si>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</si>
  <si>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</si>
  <si>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</si>
  <si>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</si>
  <si>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</si>
  <si>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</si>
  <si>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</si>
  <si>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</si>
  <si>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</si>
  <si>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</si>
  <si>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</si>
  <si>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</si>
  <si>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</si>
  <si>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</si>
  <si>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</si>
  <si>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</si>
  <si>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</si>
  <si>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</si>
  <si>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</si>
  <si>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</si>
  <si>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</si>
  <si>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</si>
  <si>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</si>
  <si>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</si>
  <si>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</si>
  <si>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</si>
  <si>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</si>
  <si>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</si>
  <si>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</si>
  <si>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</si>
  <si>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</si>
  <si>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</si>
  <si>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</si>
  <si>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</si>
  <si>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</si>
  <si>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</si>
  <si>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</si>
  <si>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</si>
  <si>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</si>
  <si>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</si>
  <si>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</si>
  <si>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</si>
  <si>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</si>
  <si>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</si>
  <si>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</si>
  <si>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</si>
  <si>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</si>
  <si>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</si>
  <si>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</si>
  <si>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</si>
  <si>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</si>
  <si>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</si>
  <si>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</si>
  <si>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</si>
  <si>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</si>
  <si>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</si>
  <si>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</si>
  <si>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</si>
  <si>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</si>
  <si>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</si>
  <si>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</si>
  <si>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</si>
  <si>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</si>
  <si>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</si>
  <si>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</si>
  <si>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</si>
  <si>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</si>
  <si>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</si>
  <si>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</si>
  <si>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</si>
  <si>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</si>
  <si>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</si>
  <si>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</si>
  <si>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</si>
  <si>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</si>
  <si>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</si>
  <si>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</si>
  <si>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</si>
  <si>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</si>
  <si>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</si>
  <si>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</si>
  <si>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</si>
  <si>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</si>
  <si>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</si>
  <si>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</si>
  <si>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</si>
  <si>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</si>
  <si>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</si>
  <si>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</si>
  <si>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</si>
  <si>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</si>
  <si>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</si>
  <si>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</si>
  <si>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</si>
  <si>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</si>
  <si>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</si>
  <si>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</si>
  <si>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</si>
  <si>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</si>
  <si>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</si>
  <si>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</si>
  <si>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</si>
  <si>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</si>
  <si>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</si>
  <si>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</si>
  <si>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</si>
  <si>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</si>
  <si>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</si>
  <si>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</si>
  <si>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</si>
  <si>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</si>
  <si>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</si>
  <si>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</si>
  <si>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</si>
  <si>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</si>
  <si>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</si>
  <si>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</si>
  <si>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</si>
  <si>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</si>
  <si>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</si>
  <si>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</si>
  <si>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</si>
  <si>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</si>
  <si>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</si>
  <si>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</si>
  <si>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</si>
  <si>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</si>
  <si>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</si>
  <si>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</si>
  <si>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</si>
  <si>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</si>
  <si>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</si>
  <si>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</si>
  <si>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</si>
  <si>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</si>
  <si>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</si>
  <si>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</si>
  <si>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</si>
  <si>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</si>
  <si>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</si>
  <si>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</si>
  <si>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</si>
  <si>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</si>
  <si>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</si>
  <si>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</si>
  <si>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</si>
  <si>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</si>
  <si>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</si>
  <si>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</si>
  <si>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</si>
  <si>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</si>
  <si>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</si>
  <si>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</si>
  <si>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</si>
  <si>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</si>
  <si>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</si>
  <si>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</si>
  <si>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</si>
  <si>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</si>
  <si>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</si>
  <si>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</si>
  <si>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</si>
  <si>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</si>
  <si>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</si>
  <si>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</si>
  <si>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</si>
  <si>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</si>
  <si>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</si>
  <si>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</si>
  <si>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</si>
  <si>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</si>
  <si>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</si>
  <si>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</si>
  <si>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</si>
  <si>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</si>
  <si>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</si>
  <si>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</si>
  <si>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</si>
  <si>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</si>
  <si>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</si>
  <si>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</si>
  <si>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</si>
  <si>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</si>
  <si>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</si>
  <si>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</si>
  <si>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</si>
  <si>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</si>
  <si>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</si>
  <si>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</si>
  <si>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</si>
  <si>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</si>
  <si>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</si>
  <si>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</si>
  <si>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</si>
  <si>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</si>
  <si>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</si>
  <si>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</si>
  <si>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</si>
  <si>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</si>
  <si>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</si>
  <si>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</si>
  <si>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</si>
  <si>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</si>
  <si>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</si>
  <si>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</si>
  <si>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</si>
  <si>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</si>
  <si>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</si>
  <si>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</si>
  <si>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</si>
  <si>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</si>
  <si>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</si>
  <si>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</si>
  <si>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</si>
  <si>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</si>
  <si>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</si>
  <si>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</si>
  <si>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</si>
  <si>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</si>
  <si>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</si>
  <si>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</si>
  <si>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</si>
  <si>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</si>
  <si>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</si>
  <si>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</si>
  <si>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</si>
  <si>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</si>
  <si>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</si>
  <si>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</si>
  <si>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</si>
  <si>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</si>
  <si>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</si>
  <si>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</si>
  <si>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</si>
  <si>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</si>
  <si>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</si>
  <si>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</si>
  <si>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</si>
  <si>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</si>
  <si>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</si>
  <si>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</si>
  <si>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</si>
  <si>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</si>
  <si>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</si>
  <si>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</si>
  <si>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</si>
  <si>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</si>
  <si>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</si>
  <si>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</si>
  <si>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</si>
  <si>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</si>
  <si>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</si>
  <si>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</si>
  <si>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</si>
  <si>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</si>
  <si>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</si>
  <si>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</si>
  <si>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</si>
  <si>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</si>
  <si>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</si>
  <si>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</si>
  <si>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</si>
  <si>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</si>
  <si>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</si>
  <si>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</si>
  <si>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</si>
  <si>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</si>
  <si>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</si>
  <si>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</si>
  <si>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</si>
  <si>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</si>
  <si>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</si>
  <si>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</si>
  <si>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</si>
  <si>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</si>
  <si>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</si>
  <si>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</si>
  <si>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</si>
  <si>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</si>
  <si>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</si>
  <si>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</si>
  <si>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</si>
  <si>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</si>
  <si>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</si>
  <si>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</si>
  <si>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</si>
  <si>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</si>
  <si>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</si>
  <si>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</si>
  <si>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</si>
  <si>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</si>
  <si>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</si>
  <si>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</si>
  <si>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</si>
  <si>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</si>
  <si>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</si>
  <si>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</si>
  <si>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</si>
  <si>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</si>
  <si>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</si>
  <si>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</si>
  <si>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</si>
  <si>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</si>
  <si>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</si>
  <si>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</si>
  <si>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</si>
  <si>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</si>
  <si>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</si>
  <si>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</si>
  <si>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</si>
  <si>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</si>
  <si>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</si>
  <si>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</si>
  <si>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</si>
  <si>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</si>
  <si>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</si>
  <si>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</si>
  <si>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</si>
  <si>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</si>
  <si>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</si>
  <si>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</si>
  <si>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</si>
  <si>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</si>
  <si>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</si>
  <si>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</si>
  <si>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</si>
  <si>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</si>
  <si>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</si>
  <si>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</si>
  <si>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</si>
  <si>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</si>
  <si>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</si>
  <si>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</si>
  <si>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</si>
  <si>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</si>
  <si>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</si>
  <si>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</si>
  <si>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</si>
  <si>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</si>
  <si>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</si>
  <si>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</si>
  <si>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</si>
  <si>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</si>
  <si>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</si>
  <si>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</si>
  <si>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</si>
  <si>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</si>
  <si>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</si>
  <si>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</si>
  <si>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</si>
  <si>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</si>
  <si>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</si>
  <si>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</si>
  <si>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</si>
  <si>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</si>
  <si>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</si>
  <si>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</si>
  <si>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</si>
  <si>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</si>
  <si>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</si>
  <si>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</si>
  <si>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</si>
  <si>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</si>
  <si>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</si>
  <si>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</si>
  <si>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</si>
  <si>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</si>
  <si>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</si>
  <si>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</si>
  <si>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</si>
  <si>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</si>
  <si>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</si>
  <si>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</si>
  <si>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</si>
  <si>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</si>
  <si>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</si>
  <si>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</si>
  <si>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</si>
  <si>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</si>
  <si>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</si>
  <si>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</si>
  <si>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</si>
  <si>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</si>
  <si>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</si>
  <si>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</si>
  <si>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</si>
  <si>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</si>
  <si>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</si>
  <si>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</si>
  <si>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</si>
  <si>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</si>
  <si>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</si>
  <si>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</si>
  <si>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</si>
  <si>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</si>
  <si>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</si>
  <si>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</si>
  <si>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</si>
  <si>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</si>
  <si>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</si>
  <si>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</si>
  <si>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</si>
  <si>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</si>
  <si>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</si>
  <si>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</si>
  <si>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</si>
  <si>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</si>
  <si>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</si>
  <si>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</si>
  <si>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</si>
  <si>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</si>
  <si>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</si>
  <si>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</si>
  <si>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</si>
  <si>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</si>
  <si>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</si>
  <si>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</si>
  <si>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</si>
  <si>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</si>
  <si>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</si>
  <si>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</si>
  <si>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</si>
  <si>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</si>
  <si>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</si>
  <si>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</si>
  <si>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</si>
  <si>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</si>
  <si>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</si>
  <si>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</si>
  <si>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</si>
  <si>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</si>
  <si>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</si>
  <si>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</si>
  <si>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</si>
  <si>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</si>
  <si>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</si>
  <si>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</si>
  <si>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</si>
  <si>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</si>
  <si>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</si>
  <si>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</si>
  <si>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</si>
  <si>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</si>
  <si>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</si>
  <si>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</si>
  <si>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</si>
  <si>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</si>
  <si>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</si>
  <si>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</si>
  <si>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</si>
  <si>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</si>
  <si>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</si>
  <si>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</si>
  <si>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</si>
  <si>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</si>
  <si>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</si>
  <si>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</si>
  <si>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</si>
  <si>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</si>
  <si>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</si>
  <si>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</si>
  <si>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</si>
  <si>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</si>
  <si>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</si>
  <si>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</si>
  <si>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</si>
  <si>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</si>
  <si>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</si>
  <si>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</si>
  <si>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</si>
  <si>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</si>
  <si>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</si>
  <si>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</si>
  <si>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</si>
  <si>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</si>
  <si>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</si>
  <si>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</si>
  <si>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</si>
  <si>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</si>
  <si>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</si>
  <si>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</si>
  <si>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</si>
  <si>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</si>
  <si>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</si>
  <si>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</si>
  <si>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</si>
  <si>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</si>
  <si>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</si>
  <si>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</si>
  <si>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</si>
  <si>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</si>
  <si>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</si>
  <si>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</si>
  <si>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</si>
  <si>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</si>
  <si>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</si>
  <si>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</si>
  <si>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</si>
  <si>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</si>
  <si>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</si>
  <si>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</si>
  <si>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</si>
  <si>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</si>
  <si>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</si>
  <si>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</si>
  <si>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</si>
  <si>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</si>
  <si>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</si>
  <si>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</si>
  <si>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</si>
  <si>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</si>
  <si>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</si>
  <si>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</si>
  <si>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</si>
  <si>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</si>
  <si>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</si>
  <si>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</si>
  <si>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</si>
  <si>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</si>
  <si>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</si>
  <si>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</si>
  <si>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</si>
  <si>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</si>
  <si>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</si>
  <si>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</si>
  <si>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</si>
  <si>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</si>
  <si>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</si>
  <si>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</si>
  <si>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</si>
  <si>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</si>
  <si>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</si>
  <si>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</si>
  <si>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</si>
  <si>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</si>
  <si>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</si>
  <si>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</si>
  <si>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</si>
  <si>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</si>
  <si>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</si>
  <si>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</si>
  <si>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</si>
  <si>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</si>
  <si>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</si>
  <si>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</si>
  <si>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</si>
  <si>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</si>
  <si>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</si>
  <si>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</si>
  <si>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</si>
  <si>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</si>
  <si>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</si>
  <si>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</si>
  <si>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</si>
  <si>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</si>
  <si>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</si>
  <si>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</si>
  <si>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</si>
  <si>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</si>
  <si>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</si>
  <si>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</si>
  <si>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</si>
  <si>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</si>
  <si>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</si>
  <si>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</si>
  <si>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</si>
  <si>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</si>
  <si>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</si>
  <si>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</si>
  <si>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</si>
  <si>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</si>
  <si>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</si>
  <si>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</si>
  <si>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</si>
  <si>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</si>
  <si>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</si>
  <si>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</si>
  <si>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</si>
  <si>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</si>
  <si>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</si>
  <si>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</si>
  <si>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</si>
  <si>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</si>
  <si>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</si>
  <si>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</si>
  <si>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</si>
  <si>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</si>
  <si>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</si>
  <si>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</si>
  <si>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</si>
  <si>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</si>
  <si>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</si>
  <si>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</si>
  <si>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</si>
  <si>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</si>
  <si>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</si>
  <si>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</si>
  <si>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</si>
  <si>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</si>
  <si>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</si>
  <si>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</si>
  <si>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</si>
  <si>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</si>
  <si>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</si>
  <si>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</si>
  <si>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</si>
  <si>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</si>
  <si>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</si>
  <si>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</si>
  <si>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</si>
  <si>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</si>
  <si>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</si>
  <si>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</si>
  <si>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</si>
  <si>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</si>
  <si>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</si>
  <si>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</si>
  <si>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</si>
  <si>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</si>
  <si>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</si>
  <si>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</si>
  <si>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</si>
  <si>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</si>
  <si>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</si>
  <si>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</si>
  <si>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</si>
  <si>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</si>
  <si>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</si>
  <si>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</si>
  <si>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</si>
  <si>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</si>
  <si>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</si>
  <si>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</si>
  <si>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</si>
  <si>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</si>
  <si>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</si>
  <si>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</si>
  <si>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</si>
  <si>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</si>
  <si>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</si>
  <si>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</si>
  <si>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</si>
  <si>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</si>
  <si>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</si>
  <si>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</si>
  <si>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</si>
  <si>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</si>
  <si>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</si>
  <si>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</si>
  <si>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</si>
  <si>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</si>
  <si>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</si>
  <si>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</si>
  <si>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</si>
  <si>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</si>
  <si>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</si>
  <si>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</si>
  <si>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</si>
  <si>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</si>
  <si>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</si>
  <si>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</si>
  <si>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</si>
  <si>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</si>
  <si>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</si>
  <si>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</si>
  <si>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</si>
  <si>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</si>
  <si>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</si>
  <si>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</si>
  <si>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</si>
  <si>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</si>
  <si>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</si>
  <si>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</si>
  <si>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</si>
  <si>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</si>
  <si>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</si>
  <si>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</si>
  <si>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</si>
  <si>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</si>
  <si>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</si>
  <si>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</si>
  <si>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</si>
  <si>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</si>
  <si>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</si>
  <si>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</si>
  <si>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</si>
  <si>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</si>
  <si>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</si>
  <si>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</si>
  <si>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</si>
  <si>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</si>
  <si>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</si>
  <si>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</si>
  <si>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</si>
  <si>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</si>
  <si>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</si>
  <si>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</si>
  <si>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</si>
  <si>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</si>
  <si>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</si>
  <si>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</si>
  <si>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</si>
  <si>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</si>
  <si>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</si>
  <si>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</si>
  <si>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</si>
  <si>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</si>
  <si>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</si>
  <si>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</si>
  <si>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</si>
  <si>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</si>
  <si>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</si>
  <si>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</si>
  <si>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</si>
  <si>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</si>
  <si>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</si>
  <si>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</si>
  <si>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</si>
  <si>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</si>
  <si>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</si>
  <si>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</si>
  <si>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</si>
  <si>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</si>
  <si>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</si>
  <si>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</si>
  <si>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</si>
  <si>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</si>
  <si>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</si>
  <si>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</si>
  <si>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</si>
  <si>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</si>
  <si>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</si>
  <si>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</si>
  <si>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</si>
  <si>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</si>
  <si>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</si>
  <si>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</si>
  <si>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</si>
  <si>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</si>
  <si>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</si>
  <si>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</si>
  <si>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</si>
  <si>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</si>
  <si>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</si>
  <si>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</si>
  <si>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</si>
  <si>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</si>
  <si>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</si>
  <si>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</si>
  <si>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</si>
  <si>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</si>
  <si>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</si>
  <si>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</si>
  <si>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</si>
  <si>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</si>
  <si>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</si>
  <si>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</si>
  <si>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</si>
  <si>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</si>
  <si>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</si>
  <si>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</si>
  <si>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</si>
  <si>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</si>
  <si>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</si>
  <si>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</si>
  <si>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</si>
  <si>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</si>
  <si>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</si>
  <si>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</si>
  <si>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</si>
  <si>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</si>
  <si>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</si>
  <si>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</si>
  <si>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</si>
  <si>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</si>
  <si>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</si>
  <si>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</si>
  <si>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</si>
  <si>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</si>
  <si>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</si>
  <si>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</si>
  <si>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</si>
  <si>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</si>
  <si>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</si>
  <si>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</si>
  <si>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</si>
  <si>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</si>
  <si>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</si>
  <si>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</si>
  <si>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</si>
  <si>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</si>
  <si>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</si>
  <si>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</si>
  <si>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</si>
  <si>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</si>
  <si>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</si>
  <si>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</si>
  <si>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</si>
  <si>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</si>
  <si>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</si>
  <si>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</si>
  <si>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</si>
  <si>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</si>
  <si>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</si>
  <si>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</si>
  <si>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</si>
  <si>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</si>
  <si>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</si>
  <si>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</si>
  <si>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</si>
  <si>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</si>
  <si>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</si>
  <si>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</si>
  <si>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</si>
  <si>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</si>
  <si>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</si>
  <si>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</si>
  <si>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</si>
  <si>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</si>
  <si>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</si>
  <si>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</si>
  <si>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</si>
  <si>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</si>
  <si>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</si>
  <si>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</si>
  <si>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</si>
  <si>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</si>
  <si>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</si>
  <si>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</si>
  <si>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</si>
  <si>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</si>
  <si>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</si>
  <si>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</si>
  <si>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</si>
  <si>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</si>
  <si>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</si>
  <si>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</si>
  <si>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</si>
  <si>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</si>
  <si>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</si>
  <si>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</si>
  <si>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</si>
  <si>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</si>
  <si>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</si>
  <si>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</si>
  <si>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</si>
  <si>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</si>
  <si>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</si>
  <si>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</si>
  <si>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</si>
  <si>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</si>
  <si>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</si>
  <si>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</si>
  <si>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</si>
  <si>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</si>
  <si>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</si>
  <si>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</si>
  <si>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</si>
  <si>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</si>
  <si>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</si>
  <si>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</si>
  <si>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</si>
  <si>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</si>
  <si>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</si>
  <si>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</si>
  <si>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</si>
  <si>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</si>
  <si>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</si>
  <si>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</si>
  <si>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</si>
  <si>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</si>
  <si>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</si>
  <si>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</si>
  <si>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</si>
  <si>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</si>
  <si>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</si>
  <si>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</si>
  <si>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</si>
  <si>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</si>
  <si>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</si>
  <si>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</si>
  <si>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</si>
  <si>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</si>
  <si>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</si>
  <si>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</si>
  <si>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</si>
  <si>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</si>
  <si>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</si>
  <si>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</si>
  <si>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</si>
  <si>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</si>
  <si>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</si>
  <si>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</si>
  <si>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</si>
  <si>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</si>
  <si>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</si>
  <si>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</si>
  <si>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</si>
  <si>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</si>
  <si>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</si>
  <si>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</si>
  <si>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</si>
  <si>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</si>
  <si>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</si>
  <si>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</si>
  <si>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</si>
  <si>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</si>
  <si>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</si>
  <si>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</si>
  <si>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</si>
  <si>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</si>
  <si>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</si>
  <si>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</si>
  <si>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</si>
  <si>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</si>
  <si>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</si>
  <si>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</si>
  <si>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</si>
  <si>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</si>
  <si>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</si>
  <si>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</si>
  <si>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</si>
  <si>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</si>
  <si>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</si>
  <si>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</si>
  <si>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</si>
  <si>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</si>
  <si>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</si>
  <si>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</si>
  <si>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</si>
  <si>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</si>
  <si>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</si>
  <si>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</si>
  <si>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</si>
  <si>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</si>
  <si>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</si>
  <si>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</si>
  <si>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</si>
  <si>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</si>
  <si>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</si>
  <si>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</si>
  <si>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</si>
  <si>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</si>
  <si>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</si>
  <si>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</si>
  <si>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</si>
  <si>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</si>
  <si>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</si>
  <si>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</si>
  <si>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</si>
  <si>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</si>
  <si>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</si>
  <si>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</si>
  <si>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</si>
  <si>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</si>
  <si>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</si>
  <si>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</si>
  <si>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</si>
  <si>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</si>
  <si>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</si>
  <si>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</si>
  <si>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</si>
  <si>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</si>
  <si>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</si>
  <si>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</si>
  <si>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</si>
  <si>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</si>
  <si>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</si>
  <si>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</si>
  <si>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</si>
  <si>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</si>
  <si>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</si>
  <si>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</si>
  <si>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</si>
  <si>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</si>
  <si>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</si>
  <si>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</si>
  <si>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</si>
  <si>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</si>
  <si>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</si>
  <si>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</si>
  <si>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</si>
  <si>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</si>
  <si>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</si>
  <si>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</si>
  <si>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</si>
  <si>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</si>
  <si>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</si>
  <si>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</si>
  <si>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</si>
  <si>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</si>
  <si>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</si>
  <si>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</si>
  <si>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</si>
  <si>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</si>
  <si>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</si>
  <si>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</si>
  <si>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</si>
  <si>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</si>
  <si>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</si>
  <si>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</si>
  <si>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</si>
  <si>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</si>
  <si>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</si>
  <si>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</si>
  <si>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</si>
  <si>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</si>
  <si>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</si>
  <si>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</si>
  <si>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</si>
  <si>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</si>
  <si>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</si>
  <si>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</si>
  <si>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</si>
  <si>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</si>
  <si>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</si>
  <si>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</si>
  <si>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</si>
  <si>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</si>
  <si>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</si>
  <si>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</si>
  <si>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</si>
  <si>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</si>
  <si>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</si>
  <si>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</si>
  <si>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</si>
  <si>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</si>
  <si>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</si>
  <si>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</si>
  <si>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</si>
  <si>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</si>
  <si>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</si>
  <si>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</si>
  <si>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</si>
  <si>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</si>
  <si>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</si>
  <si>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</si>
  <si>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</si>
  <si>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</si>
  <si>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</si>
  <si>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</si>
  <si>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</si>
  <si>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</si>
  <si>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</si>
  <si>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</si>
  <si>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</si>
  <si>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</si>
  <si>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</si>
  <si>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</si>
  <si>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</si>
  <si>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</si>
  <si>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</si>
  <si>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</si>
  <si>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</si>
  <si>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</si>
  <si>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</si>
  <si>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</si>
  <si>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</si>
  <si>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</si>
  <si>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</si>
  <si>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</si>
  <si>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</si>
  <si>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</si>
  <si>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</si>
  <si>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</si>
  <si>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</si>
  <si>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</si>
  <si>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</si>
  <si>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</si>
  <si>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</si>
  <si>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</si>
  <si>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</si>
  <si>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</si>
  <si>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</si>
  <si>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</si>
  <si>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</si>
  <si>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</si>
  <si>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</si>
  <si>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</si>
  <si>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</si>
  <si>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</si>
  <si>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</si>
  <si>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</si>
  <si>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</si>
  <si>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</si>
  <si>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</si>
  <si>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</si>
  <si>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</si>
  <si>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</si>
  <si>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</si>
  <si>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</si>
  <si>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</si>
  <si>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</si>
  <si>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</si>
  <si>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</si>
  <si>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</si>
  <si>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</si>
  <si>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</si>
  <si>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</si>
  <si>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</si>
  <si>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</si>
  <si>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</si>
  <si>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</si>
  <si>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</si>
  <si>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</si>
  <si>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</si>
  <si>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</si>
  <si>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</si>
  <si>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</si>
  <si>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</si>
  <si>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</si>
  <si>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</si>
  <si>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</si>
  <si>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</si>
  <si>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</si>
  <si>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</si>
  <si>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</si>
  <si>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</si>
  <si>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</si>
  <si>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</si>
  <si>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</si>
  <si>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</si>
  <si>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</si>
  <si>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</si>
  <si>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</si>
  <si>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</si>
  <si>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</si>
  <si>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</si>
  <si>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</si>
  <si>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</si>
  <si>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</si>
  <si>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</si>
  <si>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</si>
  <si>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</si>
  <si>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</si>
  <si>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</si>
  <si>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</si>
  <si>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</si>
  <si>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</si>
  <si>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</si>
  <si>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</si>
  <si>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</si>
  <si>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</si>
  <si>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</si>
  <si>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</si>
  <si>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</si>
  <si>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</si>
  <si>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</si>
  <si>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</si>
  <si>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</si>
  <si>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</si>
  <si>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</si>
  <si>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</si>
  <si>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</si>
  <si>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</si>
  <si>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</si>
  <si>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</si>
  <si>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</si>
  <si>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</si>
  <si>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</si>
  <si>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</si>
  <si>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</si>
  <si>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</si>
  <si>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</si>
  <si>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</si>
  <si>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</si>
  <si>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</si>
  <si>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</si>
  <si>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</si>
  <si>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</si>
  <si>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</si>
  <si>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</si>
  <si>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</si>
  <si>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</si>
  <si>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</si>
  <si>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</si>
  <si>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</si>
  <si>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</si>
  <si>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</si>
  <si>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</si>
  <si>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</si>
  <si>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</si>
  <si>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</si>
  <si>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</si>
  <si>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</si>
  <si>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</si>
  <si>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</si>
  <si>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</si>
  <si>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</si>
  <si>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</si>
  <si>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</si>
  <si>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</si>
  <si>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</si>
  <si>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</si>
  <si>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</si>
  <si>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</si>
  <si>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</si>
  <si>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</si>
  <si>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</si>
  <si>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</si>
  <si>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</si>
  <si>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</si>
  <si>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</si>
  <si>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</si>
  <si>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</si>
  <si>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</si>
  <si>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</si>
  <si>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</si>
  <si>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</si>
  <si>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</si>
  <si>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</si>
  <si>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</si>
  <si>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</si>
  <si>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</si>
  <si>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</si>
  <si>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</si>
  <si>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</si>
  <si>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</si>
  <si>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</si>
  <si>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</si>
  <si>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</si>
  <si>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</si>
  <si>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</si>
  <si>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</si>
  <si>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</si>
  <si>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</si>
  <si>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</si>
  <si>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</si>
  <si>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</si>
  <si>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</si>
  <si>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</si>
  <si>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</si>
  <si>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</si>
  <si>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</si>
  <si>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</si>
  <si>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</si>
  <si>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</si>
  <si>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</si>
  <si>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</si>
  <si>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</si>
  <si>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</si>
  <si>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</si>
  <si>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</si>
  <si>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</si>
  <si>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</si>
  <si>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</si>
  <si>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</si>
  <si>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</si>
  <si>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</si>
  <si>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</si>
  <si>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</si>
  <si>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</si>
  <si>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</si>
  <si>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</si>
  <si>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</si>
  <si>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</si>
  <si>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</si>
  <si>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</si>
  <si>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</si>
  <si>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</si>
  <si>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</si>
  <si>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</si>
  <si>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</si>
  <si>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</si>
  <si>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</si>
  <si>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</si>
  <si>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</si>
  <si>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</si>
  <si>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</si>
  <si>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</si>
  <si>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</si>
  <si>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</si>
  <si>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</si>
  <si>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</si>
  <si>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</si>
  <si>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</si>
  <si>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</si>
  <si>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</si>
  <si>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</si>
  <si>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</si>
  <si>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</si>
  <si>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</si>
  <si>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</si>
  <si>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</si>
  <si>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</si>
  <si>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</si>
  <si>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</si>
  <si>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</si>
  <si>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</si>
  <si>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</si>
  <si>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</si>
  <si>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</si>
  <si>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</si>
  <si>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</si>
  <si>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</si>
  <si>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</si>
  <si>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</si>
  <si>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</si>
  <si>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</si>
  <si>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</si>
  <si>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</si>
  <si>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</si>
  <si>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</si>
  <si>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</si>
  <si>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</si>
  <si>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</si>
  <si>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</si>
  <si>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</si>
  <si>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</si>
  <si>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</si>
  <si>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</si>
  <si>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</si>
  <si>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</si>
  <si>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</si>
  <si>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</si>
  <si>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</si>
  <si>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</si>
  <si>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</si>
  <si>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</si>
  <si>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</si>
  <si>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</si>
  <si>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</si>
  <si>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</si>
  <si>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</si>
  <si>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</si>
  <si>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</si>
  <si>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</si>
  <si>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</si>
  <si>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</si>
  <si>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</si>
  <si>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</si>
  <si>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</si>
  <si>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</si>
  <si>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</si>
  <si>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</si>
  <si>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</si>
  <si>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</si>
  <si>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</si>
  <si>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</si>
  <si>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</si>
  <si>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</si>
  <si>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</si>
  <si>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</si>
  <si>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</si>
  <si>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</si>
  <si>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</si>
  <si>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</si>
  <si>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</si>
  <si>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</si>
  <si>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</si>
  <si>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</si>
  <si>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</si>
  <si>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</si>
  <si>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</si>
  <si>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</si>
  <si>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</si>
  <si>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</si>
  <si>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</si>
  <si>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</si>
  <si>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</si>
  <si>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</si>
  <si>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</si>
  <si>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</si>
  <si>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</si>
  <si>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</si>
  <si>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</si>
  <si>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</si>
  <si>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</si>
  <si>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</si>
  <si>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</si>
  <si>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</si>
  <si>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</si>
  <si>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</si>
  <si>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</si>
  <si>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</si>
  <si>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</si>
  <si>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</si>
  <si>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</si>
  <si>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</si>
  <si>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</si>
  <si>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</si>
  <si>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</si>
  <si>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</si>
  <si>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</si>
  <si>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</si>
  <si>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</si>
  <si>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</si>
  <si>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</si>
  <si>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</si>
  <si>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</si>
  <si>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</si>
  <si>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</si>
  <si>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</si>
  <si>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</si>
  <si>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</si>
  <si>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</si>
  <si>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</si>
  <si>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</si>
  <si>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</si>
  <si>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</si>
  <si>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</si>
  <si>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</si>
  <si>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</si>
  <si>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</si>
  <si>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</si>
  <si>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</si>
  <si>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</si>
  <si>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</si>
  <si>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</si>
  <si>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</si>
  <si>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</si>
  <si>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</si>
  <si>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</si>
  <si>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</si>
  <si>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</si>
  <si>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</si>
  <si>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</si>
  <si>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</si>
  <si>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</si>
  <si>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</si>
  <si>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</si>
  <si>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</si>
  <si>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</si>
  <si>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</si>
  <si>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</si>
  <si>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</si>
  <si>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</si>
  <si>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</si>
  <si>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</si>
  <si>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</si>
  <si>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</si>
  <si>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</si>
  <si>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</si>
  <si>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</si>
  <si>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</si>
  <si>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</si>
  <si>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</si>
  <si>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</si>
  <si>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</si>
  <si>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</si>
  <si>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</si>
  <si>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</si>
  <si>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</si>
  <si>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</si>
  <si>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</si>
  <si>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</si>
  <si>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</si>
  <si>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</si>
  <si>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</si>
  <si>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</si>
  <si>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</si>
  <si>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</si>
  <si>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</si>
  <si>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</si>
  <si>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</si>
  <si>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</si>
  <si>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</si>
  <si>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</si>
  <si>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</si>
  <si>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</si>
  <si>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</si>
  <si>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</si>
  <si>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</si>
  <si>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</si>
  <si>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</si>
  <si>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</si>
  <si>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</si>
  <si>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</si>
  <si>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</si>
  <si>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</si>
  <si>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</si>
  <si>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</si>
  <si>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</si>
  <si>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</si>
  <si>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</si>
  <si>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</si>
  <si>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</si>
  <si>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</si>
  <si>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</si>
  <si>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</si>
  <si>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</si>
  <si>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</si>
  <si>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</si>
  <si>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</si>
  <si>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</si>
  <si>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</si>
  <si>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</si>
  <si>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</si>
  <si>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</si>
  <si>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</si>
  <si>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</si>
  <si>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</si>
  <si>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</si>
  <si>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</si>
  <si>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</si>
  <si>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</si>
  <si>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</si>
  <si>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</si>
  <si>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</si>
  <si>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</si>
  <si>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</si>
  <si>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</si>
  <si>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</si>
  <si>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</si>
  <si>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</si>
  <si>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</si>
  <si>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</si>
  <si>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</si>
  <si>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</si>
  <si>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</si>
  <si>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</si>
  <si>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</si>
  <si>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</si>
  <si>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</si>
  <si>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</si>
  <si>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</si>
  <si>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</si>
  <si>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</si>
  <si>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</si>
  <si>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</si>
  <si>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</si>
  <si>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</si>
  <si>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</si>
  <si>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</si>
  <si>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</si>
  <si>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</si>
  <si>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</si>
  <si>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</si>
  <si>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</si>
  <si>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</si>
  <si>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</si>
  <si>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</si>
  <si>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</si>
  <si>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</si>
  <si>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</si>
  <si>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</si>
  <si>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</si>
  <si>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</si>
  <si>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</si>
  <si>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</si>
  <si>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</si>
  <si>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</si>
  <si>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</si>
  <si>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</si>
  <si>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</si>
  <si>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</si>
  <si>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</si>
  <si>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</si>
  <si>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</si>
  <si>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</si>
  <si>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</si>
  <si>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</si>
  <si>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</si>
  <si>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</si>
  <si>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</si>
  <si>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</si>
  <si>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</si>
  <si>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</si>
  <si>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</si>
  <si>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</si>
  <si>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</si>
  <si>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</si>
  <si>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</si>
  <si>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</si>
  <si>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</si>
  <si>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</si>
  <si>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</si>
  <si>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</si>
  <si>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</si>
  <si>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</si>
  <si>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</si>
  <si>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</si>
  <si>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</si>
  <si>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</si>
  <si>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</si>
  <si>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</si>
  <si>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</si>
  <si>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</si>
  <si>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</si>
  <si>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</si>
  <si>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</si>
  <si>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</si>
  <si>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</si>
  <si>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</si>
  <si>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</si>
  <si>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</si>
  <si>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</si>
  <si>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</si>
  <si>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</si>
  <si>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</si>
  <si>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</si>
  <si>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</si>
  <si>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</si>
  <si>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</si>
  <si>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</si>
  <si>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</si>
  <si>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</si>
  <si>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</si>
  <si>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</si>
  <si>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</si>
  <si>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</si>
  <si>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</si>
  <si>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</si>
  <si>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</si>
  <si>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</si>
  <si>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</si>
  <si>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</si>
  <si>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</si>
  <si>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</si>
  <si>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</si>
  <si>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</si>
  <si>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</si>
  <si>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</si>
  <si>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</si>
  <si>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</si>
  <si>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</si>
  <si>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</si>
  <si>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</si>
  <si>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</si>
  <si>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</si>
  <si>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</si>
  <si>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</si>
  <si>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</si>
  <si>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</si>
  <si>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</si>
  <si>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</si>
  <si>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</si>
  <si>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</si>
  <si>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</si>
  <si>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</si>
  <si>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</si>
  <si>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</si>
  <si>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</si>
  <si>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</si>
  <si>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</si>
  <si>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</si>
  <si>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</si>
  <si>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</si>
  <si>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</si>
  <si>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</si>
  <si>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</si>
  <si>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</si>
  <si>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</si>
  <si>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</si>
  <si>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</si>
  <si>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</si>
  <si>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</si>
  <si>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</si>
  <si>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</si>
  <si>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</si>
  <si>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</si>
  <si>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</si>
  <si>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</si>
  <si>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</si>
  <si>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</si>
  <si>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</si>
  <si>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</si>
  <si>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</si>
  <si>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</si>
  <si>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</si>
  <si>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</si>
  <si>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</si>
  <si>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</si>
  <si>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</si>
  <si>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</si>
  <si>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</si>
  <si>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</si>
  <si>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</si>
  <si>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</si>
  <si>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</si>
  <si>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</si>
  <si>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</si>
  <si>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</si>
  <si>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</si>
  <si>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</si>
  <si>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</si>
  <si>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</si>
  <si>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</si>
  <si>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</si>
  <si>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</si>
  <si>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</si>
  <si>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</si>
  <si>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</si>
  <si>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</si>
  <si>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</si>
  <si>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</si>
  <si>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</si>
  <si>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</si>
  <si>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</si>
  <si>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</si>
  <si>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</si>
  <si>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</si>
  <si>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</si>
  <si>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</si>
  <si>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</si>
  <si>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</si>
  <si>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</si>
  <si>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</si>
  <si>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</si>
  <si>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</si>
  <si>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</si>
  <si>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</si>
  <si>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</si>
  <si>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</si>
  <si>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</si>
  <si>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</si>
  <si>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</si>
  <si>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</si>
  <si>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</si>
  <si>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</si>
  <si>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</si>
  <si>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</si>
  <si>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</si>
  <si>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</si>
  <si>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</si>
  <si>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</si>
  <si>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</si>
  <si>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</si>
  <si>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</si>
  <si>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</si>
  <si>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</si>
  <si>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</si>
  <si>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</si>
  <si>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</si>
  <si>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</si>
  <si>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</si>
  <si>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</si>
  <si>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</si>
  <si>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</si>
  <si>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</si>
  <si>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</si>
  <si>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</si>
  <si>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</si>
  <si>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</si>
  <si>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</si>
  <si>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</si>
  <si>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</si>
  <si>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</si>
  <si>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</si>
  <si>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</si>
  <si>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</si>
  <si>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</si>
  <si>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</si>
  <si>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</si>
  <si>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</si>
  <si>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</si>
  <si>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</si>
  <si>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</si>
  <si>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</si>
  <si>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</si>
  <si>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</si>
  <si>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</si>
  <si>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</si>
  <si>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</si>
  <si>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</si>
  <si>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</si>
  <si>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</si>
  <si>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</si>
  <si>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</si>
  <si>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</si>
  <si>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</si>
  <si>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</si>
  <si>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</si>
  <si>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</si>
  <si>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</si>
  <si>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</si>
  <si>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</si>
  <si>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</si>
  <si>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</si>
  <si>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</si>
  <si>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</si>
  <si>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</si>
  <si>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</si>
  <si>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</si>
  <si>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</si>
  <si>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</si>
  <si>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</si>
  <si>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</si>
  <si>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</si>
  <si>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</si>
  <si>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</si>
  <si>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</si>
  <si>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</si>
  <si>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</si>
  <si>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</si>
  <si>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</si>
  <si>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</si>
  <si>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</si>
  <si>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</si>
  <si>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</si>
  <si>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</si>
  <si>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</si>
  <si>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</si>
  <si>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</si>
  <si>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</si>
  <si>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</si>
  <si>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</si>
  <si>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</si>
  <si>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</si>
  <si>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</si>
  <si>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</si>
  <si>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</si>
  <si>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</si>
  <si>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</si>
  <si>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</si>
  <si>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</si>
  <si>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</si>
  <si>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</si>
  <si>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</si>
  <si>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</si>
  <si>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</si>
  <si>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</si>
  <si>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</si>
  <si>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</si>
  <si>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</si>
  <si>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</si>
  <si>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</si>
  <si>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</si>
  <si>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</si>
  <si>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</si>
  <si>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</si>
  <si>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</si>
  <si>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</si>
  <si>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</si>
  <si>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</si>
  <si>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</si>
  <si>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</si>
  <si>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</si>
  <si>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</si>
  <si>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</si>
  <si>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</si>
  <si>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</si>
  <si>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</si>
  <si>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</si>
  <si>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</si>
  <si>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</si>
  <si>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</si>
  <si>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</si>
  <si>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</si>
  <si>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</si>
  <si>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</si>
  <si>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</si>
  <si>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</si>
  <si>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</si>
  <si>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</si>
  <si>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</si>
  <si>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</si>
  <si>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</si>
  <si>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</si>
  <si>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</si>
  <si>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</si>
  <si>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</si>
  <si>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</si>
  <si>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</si>
  <si>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</si>
  <si>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</si>
  <si>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</si>
  <si>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</si>
  <si>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</si>
  <si>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</si>
  <si>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</si>
  <si>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</si>
  <si>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</si>
  <si>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</si>
  <si>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</si>
  <si>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</si>
  <si>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</si>
  <si>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</si>
  <si>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</si>
  <si>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</si>
  <si>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</si>
  <si>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</si>
  <si>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</si>
  <si>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</si>
  <si>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</si>
  <si>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</si>
  <si>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</si>
  <si>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</si>
  <si>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</si>
  <si>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</si>
  <si>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</si>
  <si>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</si>
  <si>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</si>
  <si>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</si>
  <si>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</si>
  <si>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</si>
  <si>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</si>
  <si>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</si>
  <si>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</si>
  <si>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</si>
  <si>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</si>
  <si>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</si>
  <si>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</si>
  <si>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</si>
  <si>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</si>
  <si>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</si>
  <si>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</si>
  <si>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</si>
  <si>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</si>
  <si>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</si>
  <si>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</si>
  <si>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</si>
  <si>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</si>
  <si>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</si>
  <si>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</si>
  <si>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</si>
  <si>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</si>
  <si>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</si>
  <si>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</si>
  <si>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</si>
  <si>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</si>
  <si>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</si>
  <si>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</si>
  <si>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</si>
  <si>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</si>
  <si>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</si>
  <si>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</si>
  <si>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</si>
  <si>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</si>
  <si>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</si>
  <si>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</si>
  <si>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</si>
  <si>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</si>
  <si>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</si>
  <si>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</si>
  <si>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</si>
  <si>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</si>
  <si>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</si>
  <si>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</si>
  <si>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</si>
  <si>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</si>
  <si>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</si>
  <si>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</si>
  <si>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</si>
  <si>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</si>
  <si>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</si>
  <si>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</si>
  <si>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</si>
  <si>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</si>
  <si>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</si>
  <si>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</si>
  <si>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</si>
  <si>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</si>
  <si>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</si>
  <si>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</si>
  <si>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</si>
  <si>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</si>
  <si>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</si>
  <si>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</si>
  <si>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</si>
  <si>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</si>
  <si>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</si>
  <si>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</si>
  <si>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</si>
  <si>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</si>
  <si>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</si>
  <si>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</si>
  <si>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</si>
  <si>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</si>
  <si>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</si>
  <si>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</si>
  <si>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</si>
  <si>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</si>
  <si>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</si>
  <si>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</si>
  <si>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</si>
  <si>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</si>
  <si>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</si>
  <si>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</si>
  <si>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</si>
  <si>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</si>
  <si>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</si>
  <si>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</si>
  <si>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</si>
  <si>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</si>
  <si>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</si>
  <si>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</si>
  <si>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</si>
  <si>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</si>
  <si>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</si>
  <si>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</si>
  <si>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</si>
  <si>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</si>
  <si>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</si>
  <si>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</si>
  <si>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</si>
  <si>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</si>
  <si>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</si>
  <si>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</si>
  <si>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</si>
  <si>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</si>
  <si>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</si>
  <si>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</si>
  <si>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</si>
  <si>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</si>
  <si>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</si>
  <si>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</si>
  <si>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</si>
  <si>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</si>
  <si>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</si>
  <si>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</si>
  <si>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</si>
  <si>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</si>
  <si>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</si>
  <si>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</si>
  <si>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</si>
  <si>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</si>
  <si>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</si>
  <si>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</si>
  <si>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</si>
  <si>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</si>
  <si>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</si>
  <si>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</si>
  <si>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</si>
  <si>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</si>
  <si>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</si>
  <si>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</si>
  <si>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</si>
  <si>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</si>
  <si>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</si>
  <si>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</si>
  <si>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</si>
  <si>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</si>
  <si>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</si>
  <si>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</si>
  <si>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</si>
  <si>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</si>
  <si>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</si>
  <si>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</si>
  <si>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</si>
  <si>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</si>
  <si>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</si>
  <si>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</si>
  <si>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</si>
  <si>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</si>
  <si>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</si>
  <si>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</si>
  <si>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</si>
  <si>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</si>
  <si>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</si>
  <si>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</si>
  <si>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</si>
  <si>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</si>
  <si>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</si>
  <si>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</si>
  <si>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</si>
  <si>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</si>
  <si>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</si>
  <si>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</si>
  <si>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</si>
  <si>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</si>
  <si>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</si>
  <si>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</si>
  <si>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</si>
  <si>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</si>
  <si>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</si>
  <si>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</si>
  <si>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</si>
  <si>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</si>
  <si>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</si>
  <si>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</si>
  <si>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</si>
  <si>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</si>
  <si>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</si>
  <si>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</si>
  <si>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</si>
  <si>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</si>
  <si>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</si>
  <si>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</si>
  <si>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</si>
  <si>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</si>
  <si>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</si>
  <si>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</si>
  <si>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</si>
  <si>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</si>
  <si>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</si>
  <si>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</si>
  <si>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</si>
  <si>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</si>
  <si>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</si>
  <si>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</si>
  <si>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</si>
  <si>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</si>
  <si>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</si>
  <si>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</si>
  <si>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</si>
  <si>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</si>
  <si>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</si>
  <si>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</si>
  <si>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</si>
  <si>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</si>
  <si>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</si>
  <si>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</si>
  <si>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</si>
  <si>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</si>
  <si>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</si>
  <si>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</si>
  <si>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</si>
  <si>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</si>
  <si>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</si>
  <si>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</si>
  <si>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</si>
  <si>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</si>
  <si>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</si>
  <si>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</si>
  <si>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</si>
  <si>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</si>
  <si>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</si>
  <si>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</si>
  <si>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</si>
  <si>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</si>
  <si>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</si>
  <si>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</si>
  <si>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</si>
  <si>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</si>
  <si>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</si>
  <si>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</si>
  <si>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</si>
  <si>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</si>
  <si>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</si>
  <si>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</si>
  <si>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</si>
  <si>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</si>
  <si>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</si>
  <si>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</si>
  <si>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</si>
  <si>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</si>
  <si>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</si>
  <si>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</si>
  <si>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</si>
  <si>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</si>
  <si>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</si>
  <si>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</si>
  <si>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</si>
  <si>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</si>
  <si>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</si>
  <si>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</si>
  <si>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</si>
  <si>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</si>
  <si>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</si>
  <si>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</si>
  <si>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</si>
  <si>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</si>
  <si>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</si>
  <si>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</si>
  <si>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</si>
  <si>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</si>
  <si>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</si>
  <si>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</si>
  <si>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</si>
  <si>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</si>
  <si>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</si>
  <si>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</si>
  <si>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</si>
  <si>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</si>
  <si>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</si>
  <si>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</si>
  <si>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</si>
  <si>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</si>
  <si>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</si>
  <si>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</si>
  <si>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</si>
  <si>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</si>
  <si>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</si>
  <si>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</si>
  <si>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</si>
  <si>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</si>
  <si>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</si>
  <si>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</si>
  <si>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</si>
  <si>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</si>
  <si>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</si>
  <si>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</si>
  <si>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</si>
  <si>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</si>
  <si>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</si>
  <si>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</si>
  <si>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</si>
  <si>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</si>
  <si>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</si>
  <si>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</si>
  <si>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</si>
  <si>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</si>
  <si>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</si>
  <si>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</si>
  <si>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</si>
  <si>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</si>
  <si>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</si>
  <si>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</si>
  <si>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</si>
  <si>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</si>
  <si>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</si>
  <si>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</si>
  <si>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</si>
  <si>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</si>
  <si>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</si>
  <si>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</si>
  <si>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</si>
  <si>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</si>
  <si>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</si>
  <si>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</si>
  <si>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</si>
  <si>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</si>
  <si>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</si>
  <si>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</si>
  <si>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</si>
  <si>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</si>
  <si>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</si>
  <si>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</si>
  <si>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</si>
  <si>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</si>
  <si>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</si>
  <si>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</si>
  <si>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</si>
  <si>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</si>
  <si>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</si>
  <si>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</si>
  <si>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</si>
  <si>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</si>
  <si>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</si>
  <si>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</si>
  <si>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</si>
  <si>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</si>
  <si>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</si>
  <si>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</si>
  <si>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</si>
  <si>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</si>
  <si>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</si>
  <si>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</si>
  <si>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</si>
  <si>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</si>
  <si>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</si>
  <si>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</si>
  <si>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</si>
  <si>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</si>
  <si>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</si>
  <si>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</si>
  <si>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</si>
  <si>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</si>
  <si>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</si>
  <si>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</si>
  <si>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</si>
  <si>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</si>
  <si>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</si>
  <si>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</si>
  <si>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</si>
  <si>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</si>
  <si>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</si>
  <si>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</si>
  <si>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</si>
  <si>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</si>
  <si>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</si>
  <si>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</si>
  <si>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</si>
  <si>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</si>
  <si>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</si>
  <si>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</si>
  <si>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</si>
  <si>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</si>
  <si>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</si>
  <si>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</si>
  <si>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</si>
  <si>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</si>
  <si>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</si>
  <si>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</si>
  <si>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</si>
  <si>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</si>
  <si>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</si>
  <si>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</si>
  <si>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</si>
  <si>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</si>
  <si>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</si>
  <si>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</si>
  <si>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</si>
  <si>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</si>
  <si>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</si>
  <si>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</si>
  <si>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</si>
  <si>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</si>
  <si>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</si>
  <si>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</si>
  <si>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</si>
  <si>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</si>
  <si>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</si>
  <si>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</si>
  <si>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</si>
  <si>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</si>
  <si>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</si>
  <si>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</si>
  <si>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</si>
  <si>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</si>
  <si>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</si>
  <si>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</si>
  <si>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</si>
  <si>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</si>
  <si>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</si>
  <si>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</si>
  <si>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</si>
  <si>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</si>
  <si>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</si>
  <si>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</si>
  <si>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</si>
  <si>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</si>
  <si>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</si>
  <si>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</si>
  <si>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</si>
  <si>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</si>
  <si>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</si>
  <si>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</si>
  <si>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</si>
  <si>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</si>
  <si>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</si>
  <si>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</si>
  <si>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</si>
  <si>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</si>
  <si>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</si>
  <si>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</si>
  <si>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</si>
  <si>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</si>
  <si>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</si>
  <si>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</si>
  <si>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</si>
  <si>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</si>
  <si>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</si>
  <si>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</si>
  <si>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</si>
  <si>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</si>
  <si>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</si>
  <si>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</si>
  <si>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</si>
  <si>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</si>
  <si>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</si>
  <si>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</si>
  <si>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</si>
  <si>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</si>
  <si>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</si>
  <si>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</si>
  <si>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</si>
  <si>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</si>
  <si>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</si>
  <si>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</si>
  <si>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</si>
  <si>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</si>
  <si>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</si>
  <si>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</si>
  <si>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</si>
  <si>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</si>
  <si>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</si>
  <si>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</si>
  <si>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</si>
  <si>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</si>
  <si>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</si>
  <si>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</si>
  <si>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</si>
  <si>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</si>
  <si>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</si>
  <si>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</si>
  <si>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</si>
  <si>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</si>
  <si>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</si>
  <si>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</si>
  <si>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</si>
  <si>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</si>
  <si>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</si>
  <si>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</si>
  <si>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</si>
  <si>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</si>
  <si>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</si>
  <si>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</si>
  <si>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</si>
  <si>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</si>
  <si>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</si>
  <si>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</si>
  <si>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</si>
  <si>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</si>
  <si>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</si>
  <si>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</si>
  <si>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</si>
  <si>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</si>
  <si>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</si>
  <si>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</si>
  <si>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</si>
  <si>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</si>
  <si>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</si>
  <si>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</si>
  <si>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</si>
  <si>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</si>
  <si>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</si>
  <si>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</si>
  <si>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</si>
  <si>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</si>
  <si>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</si>
  <si>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</si>
  <si>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</si>
  <si>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</si>
  <si>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</si>
  <si>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</si>
  <si>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</si>
  <si>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</si>
  <si>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</si>
  <si>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</si>
  <si>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</si>
  <si>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</si>
  <si>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</si>
  <si>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</si>
  <si>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</si>
  <si>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</si>
  <si>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</si>
  <si>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</si>
  <si>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</si>
  <si>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</si>
  <si>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</si>
  <si>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</si>
  <si>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</si>
  <si>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</si>
  <si>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</si>
  <si>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</si>
  <si>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</si>
  <si>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</si>
  <si>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</si>
  <si>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</si>
  <si>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</si>
  <si>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</si>
  <si>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</si>
  <si>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</si>
  <si>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</si>
  <si>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</si>
  <si>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</si>
  <si>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</si>
  <si>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</si>
  <si>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</si>
  <si>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</si>
  <si>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</si>
  <si>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</si>
  <si>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</si>
  <si>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</si>
  <si>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</si>
  <si>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</si>
  <si>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</si>
  <si>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</si>
  <si>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</si>
  <si>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</si>
  <si>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</si>
  <si>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</si>
  <si>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</si>
  <si>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</si>
  <si>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</si>
  <si>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</si>
  <si>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</si>
  <si>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</si>
  <si>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</si>
  <si>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</si>
  <si>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</si>
  <si>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</si>
  <si>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</si>
  <si>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</si>
  <si>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</si>
  <si>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</si>
  <si>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</si>
  <si>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</si>
  <si>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</si>
  <si>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</si>
  <si>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</si>
  <si>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</si>
  <si>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</si>
  <si>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</si>
  <si>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</si>
  <si>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</si>
  <si>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</si>
  <si>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</si>
  <si>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</si>
  <si>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</si>
  <si>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</si>
  <si>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</si>
  <si>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</si>
  <si>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</si>
  <si>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</si>
  <si>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</si>
  <si>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</si>
  <si>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</si>
  <si>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</si>
  <si>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</si>
  <si>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</si>
  <si>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</si>
  <si>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</si>
  <si>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</si>
  <si>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</si>
  <si>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</si>
  <si>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</si>
  <si>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</si>
  <si>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</si>
  <si>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</si>
  <si>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</si>
  <si>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</si>
  <si>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</si>
  <si>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</si>
  <si>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</si>
  <si>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</si>
  <si>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</si>
  <si>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</si>
  <si>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</si>
  <si>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</si>
  <si>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</si>
  <si>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</si>
  <si>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</si>
  <si>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</si>
  <si>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</si>
  <si>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</si>
  <si>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</si>
  <si>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</si>
  <si>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</si>
  <si>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</si>
  <si>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</si>
  <si>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</si>
  <si>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</si>
  <si>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</si>
  <si>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</si>
  <si>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</si>
  <si>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</si>
  <si>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</si>
  <si>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</si>
  <si>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</si>
  <si>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</si>
  <si>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</si>
  <si>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</si>
  <si>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</si>
  <si>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</si>
  <si>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</si>
  <si>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</si>
  <si>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</si>
  <si>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</si>
  <si>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</si>
  <si>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</si>
  <si>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</si>
  <si>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</si>
  <si>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</si>
  <si>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</si>
  <si>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</si>
  <si>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</si>
  <si>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</si>
  <si>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</si>
  <si>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</si>
  <si>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</si>
  <si>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</si>
  <si>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</si>
  <si>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</si>
  <si>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</si>
  <si>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</si>
  <si>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</si>
  <si>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</si>
  <si>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</si>
  <si>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</si>
  <si>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</si>
  <si>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</si>
  <si>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</si>
  <si>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</si>
  <si>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</si>
  <si>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</si>
  <si>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</si>
  <si>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</si>
  <si>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</si>
  <si>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</si>
  <si>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</si>
  <si>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</si>
  <si>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</si>
  <si>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</si>
  <si>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</si>
  <si>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</si>
  <si>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</si>
  <si>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</si>
  <si>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</si>
  <si>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</si>
  <si>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</si>
  <si>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</si>
  <si>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</si>
  <si>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</si>
  <si>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</si>
  <si>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</si>
  <si>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</si>
  <si>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</si>
  <si>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</si>
  <si>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</si>
  <si>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</si>
  <si>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</si>
  <si>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</si>
  <si>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</si>
  <si>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</si>
  <si>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</si>
  <si>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</si>
  <si>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</si>
  <si>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</si>
  <si>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</si>
  <si>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</si>
  <si>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</si>
  <si>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</si>
  <si>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</si>
  <si>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</si>
  <si>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</si>
  <si>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</si>
  <si>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</si>
  <si>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</si>
  <si>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</si>
  <si>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</si>
  <si>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</si>
  <si>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</si>
  <si>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</si>
  <si>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</si>
  <si>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</si>
  <si>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</si>
  <si>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</si>
  <si>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</si>
  <si>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</si>
  <si>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</si>
  <si>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</si>
  <si>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</si>
  <si>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</si>
  <si>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</si>
  <si>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</si>
  <si>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</si>
  <si>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</si>
  <si>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</si>
  <si>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</si>
  <si>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</si>
  <si>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</si>
  <si>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</si>
  <si>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</si>
  <si>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</si>
  <si>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</si>
  <si>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</si>
  <si>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</si>
  <si>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</si>
  <si>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</si>
  <si>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</si>
  <si>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</si>
  <si>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</si>
  <si>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</si>
  <si>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</si>
  <si>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</si>
  <si>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</si>
  <si>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</si>
  <si>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</si>
  <si>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</si>
  <si>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</si>
  <si>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</si>
  <si>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</si>
  <si>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</si>
  <si>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</si>
  <si>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</si>
  <si>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</si>
  <si>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</si>
  <si>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</si>
  <si>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</si>
  <si>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</si>
  <si>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</si>
  <si>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</si>
  <si>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</si>
  <si>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</si>
  <si>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</si>
  <si>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</si>
  <si>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</si>
  <si>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</si>
  <si>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</si>
  <si>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</si>
  <si>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</si>
  <si>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</si>
  <si>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</si>
  <si>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</si>
  <si>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</si>
  <si>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</si>
  <si>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</si>
  <si>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</si>
  <si>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</si>
  <si>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</si>
  <si>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</si>
  <si>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</si>
  <si>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</si>
  <si>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</si>
  <si>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</si>
  <si>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</si>
  <si>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</si>
  <si>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</si>
  <si>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</si>
  <si>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</si>
  <si>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</si>
  <si>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</si>
  <si>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</si>
  <si>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</si>
  <si>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</si>
  <si>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</si>
  <si>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</si>
  <si>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</si>
  <si>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</si>
  <si>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</si>
  <si>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</si>
  <si>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</si>
  <si>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</si>
  <si>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</si>
  <si>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</si>
  <si>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</si>
  <si>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</si>
  <si>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</si>
  <si>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</si>
  <si>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</si>
  <si>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</si>
  <si>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</si>
  <si>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</si>
  <si>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</si>
  <si>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</si>
  <si>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</si>
  <si>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</si>
  <si>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</si>
  <si>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</si>
  <si>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</si>
  <si>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</si>
  <si>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</si>
  <si>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</si>
  <si>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</si>
  <si>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</si>
  <si>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</si>
  <si>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</si>
  <si>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</si>
  <si>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</si>
  <si>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</si>
  <si>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</si>
  <si>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</si>
  <si>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</si>
  <si>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</si>
  <si>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</si>
  <si>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</si>
  <si>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</si>
  <si>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</si>
  <si>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</si>
  <si>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</si>
  <si>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</si>
  <si>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</si>
  <si>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</si>
  <si>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</si>
  <si>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</si>
  <si>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</si>
  <si>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</si>
  <si>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</si>
  <si>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</si>
  <si>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</si>
  <si>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</si>
  <si>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</si>
  <si>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</si>
  <si>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</si>
  <si>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</si>
  <si>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</si>
  <si>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</si>
  <si>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</si>
  <si>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</si>
  <si>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</si>
  <si>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</si>
  <si>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</si>
  <si>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</si>
  <si>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</si>
  <si>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</si>
  <si>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</si>
  <si>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</si>
  <si>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</si>
  <si>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</si>
  <si>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</si>
  <si>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</si>
  <si>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</si>
  <si>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</si>
  <si>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</si>
  <si>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</si>
  <si>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</si>
  <si>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</si>
  <si>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</si>
  <si>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</si>
  <si>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</si>
  <si>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</si>
  <si>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</si>
  <si>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</si>
  <si>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</si>
  <si>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</si>
  <si>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</si>
  <si>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</si>
  <si>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</si>
  <si>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</si>
  <si>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</si>
  <si>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</si>
  <si>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</si>
  <si>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</si>
  <si>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</si>
  <si>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</si>
  <si>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</si>
  <si>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</si>
  <si>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</si>
  <si>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</si>
  <si>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</si>
  <si>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</si>
  <si>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</si>
  <si>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</si>
  <si>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</si>
  <si>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</si>
  <si>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</si>
  <si>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</si>
  <si>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</si>
  <si>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</si>
  <si>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</si>
  <si>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</si>
  <si>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</si>
  <si>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</si>
  <si>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</si>
  <si>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</si>
  <si>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</si>
  <si>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</si>
  <si>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</si>
  <si>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</si>
  <si>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</si>
  <si>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</si>
  <si>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</si>
  <si>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</si>
  <si>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</si>
  <si>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</si>
  <si>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</si>
  <si>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</si>
  <si>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</si>
  <si>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</si>
  <si>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</si>
  <si>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</si>
  <si>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</si>
  <si>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</si>
  <si>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</si>
  <si>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</si>
  <si>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</si>
  <si>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</si>
  <si>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</si>
  <si>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</si>
  <si>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</si>
  <si>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</si>
  <si>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</si>
  <si>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</si>
  <si>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</si>
  <si>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</si>
  <si>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</si>
  <si>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</si>
  <si>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</si>
  <si>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</si>
  <si>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</si>
  <si>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</si>
  <si>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</si>
  <si>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</si>
  <si>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</si>
  <si>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</si>
  <si>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</si>
  <si>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</si>
  <si>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</si>
  <si>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</si>
  <si>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</si>
  <si>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</si>
  <si>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</si>
  <si>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</si>
  <si>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</si>
  <si>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</si>
  <si>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</si>
  <si>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</si>
  <si>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</si>
  <si>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</si>
  <si>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</si>
  <si>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</si>
  <si>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</si>
  <si>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</si>
  <si>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</si>
  <si>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</si>
  <si>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</si>
  <si>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</si>
  <si>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</si>
  <si>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</si>
  <si>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</si>
  <si>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</si>
  <si>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</si>
  <si>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</si>
  <si>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</si>
  <si>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</si>
  <si>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</si>
  <si>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</si>
  <si>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</si>
  <si>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</si>
  <si>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</si>
  <si>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</si>
  <si>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</si>
  <si>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</si>
  <si>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</si>
  <si>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</si>
  <si>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</si>
  <si>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</si>
  <si>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</si>
  <si>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</si>
  <si>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</si>
  <si>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</si>
  <si>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</si>
  <si>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</si>
  <si>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</si>
  <si>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</si>
  <si>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</si>
  <si>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</si>
  <si>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</si>
  <si>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</si>
  <si>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</si>
  <si>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</si>
  <si>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</si>
  <si>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</si>
  <si>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</si>
  <si>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</si>
  <si>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</si>
  <si>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</si>
  <si>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</si>
  <si>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</si>
  <si>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</si>
  <si>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</si>
  <si>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</si>
  <si>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</si>
  <si>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</si>
  <si>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</si>
  <si>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</si>
  <si>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</si>
  <si>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</si>
  <si>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</si>
  <si>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</si>
  <si>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</si>
  <si>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</si>
  <si>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</si>
  <si>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</si>
  <si>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</si>
  <si>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</si>
  <si>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</si>
  <si>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</si>
  <si>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</si>
  <si>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</si>
  <si>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</si>
  <si>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</si>
  <si>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</si>
  <si>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</si>
  <si>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</si>
  <si>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</si>
  <si>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</si>
  <si>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</si>
  <si>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</si>
  <si>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</si>
  <si>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</si>
  <si>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</si>
  <si>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</si>
  <si>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</si>
  <si>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</si>
  <si>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</si>
  <si>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</si>
  <si>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</si>
  <si>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</si>
  <si>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</si>
  <si>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</si>
  <si>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</si>
  <si>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</si>
  <si>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</si>
  <si>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</si>
  <si>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</si>
  <si>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</si>
  <si>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</si>
  <si>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</si>
  <si>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</si>
  <si>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</si>
  <si>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</si>
  <si>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</si>
  <si>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</si>
  <si>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</si>
  <si>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</si>
  <si>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</si>
  <si>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</si>
  <si>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</si>
  <si>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</si>
  <si>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</si>
  <si>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</si>
  <si>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</si>
  <si>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</si>
  <si>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</si>
  <si>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</si>
  <si>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</si>
  <si>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</si>
  <si>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</si>
  <si>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</si>
  <si>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</si>
  <si>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</si>
  <si>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</si>
  <si>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</si>
  <si>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</si>
  <si>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</si>
  <si>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</si>
  <si>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</si>
  <si>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</si>
  <si>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</si>
  <si>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</si>
  <si>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</si>
  <si>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</si>
  <si>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</si>
  <si>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</si>
  <si>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</si>
  <si>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</si>
  <si>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</si>
  <si>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</si>
  <si>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</si>
  <si>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</si>
  <si>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</si>
  <si>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</si>
  <si>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</si>
  <si>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</si>
  <si>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</si>
  <si>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</si>
  <si>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</si>
  <si>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</si>
  <si>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</si>
  <si>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</si>
  <si>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</si>
  <si>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</si>
  <si>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</si>
  <si>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</si>
  <si>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</si>
  <si>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</si>
  <si>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</si>
  <si>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</si>
  <si>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</si>
  <si>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</si>
  <si>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</si>
  <si>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</si>
  <si>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</si>
  <si>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</si>
  <si>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</si>
  <si>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</si>
  <si>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</si>
  <si>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</si>
  <si>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</si>
  <si>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</si>
  <si>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</si>
  <si>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</si>
  <si>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</si>
  <si>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</si>
  <si>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</si>
  <si>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</si>
  <si>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</si>
  <si>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</si>
  <si>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</si>
  <si>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</si>
  <si>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</si>
  <si>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</si>
  <si>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</si>
  <si>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</si>
  <si>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</si>
  <si>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</si>
  <si>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</si>
  <si>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</si>
  <si>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</si>
  <si>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</si>
  <si>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</si>
  <si>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</si>
  <si>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</si>
  <si>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</si>
  <si>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</si>
  <si>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</si>
  <si>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</si>
  <si>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</si>
  <si>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</si>
  <si>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</si>
  <si>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</si>
  <si>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</si>
  <si>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</si>
  <si>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</si>
  <si>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</si>
  <si>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</si>
  <si>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</si>
  <si>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</si>
  <si>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</si>
  <si>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</si>
  <si>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</si>
  <si>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</si>
  <si>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</si>
  <si>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</si>
  <si>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</si>
  <si>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</si>
  <si>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</si>
  <si>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</si>
  <si>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</si>
  <si>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</si>
  <si>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</si>
  <si>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</si>
  <si>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</si>
  <si>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</si>
  <si>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</si>
  <si>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</si>
  <si>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</si>
  <si>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</si>
  <si>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</si>
  <si>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</si>
  <si>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</si>
  <si>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</si>
  <si>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</si>
  <si>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</si>
  <si>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</si>
  <si>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</si>
  <si>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</si>
  <si>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</si>
  <si>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</si>
  <si>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</si>
  <si>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</si>
  <si>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</si>
  <si>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</si>
  <si>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</si>
  <si>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</si>
  <si>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</si>
  <si>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</si>
  <si>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</si>
  <si>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</si>
  <si>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</si>
  <si>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</si>
  <si>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</si>
  <si>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</si>
  <si>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</si>
  <si>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</si>
  <si>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</si>
  <si>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</si>
  <si>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</si>
  <si>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</si>
  <si>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</si>
  <si>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</si>
  <si>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</si>
  <si>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</si>
  <si>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</si>
  <si>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</si>
  <si>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</si>
  <si>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</si>
  <si>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</si>
  <si>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</si>
  <si>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</si>
  <si>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</si>
  <si>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</si>
  <si>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</si>
  <si>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</si>
  <si>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</si>
  <si>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</si>
  <si>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</si>
  <si>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</si>
  <si>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</si>
  <si>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</si>
  <si>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</si>
  <si>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</si>
  <si>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</si>
  <si>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</si>
  <si>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</si>
  <si>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</si>
  <si>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</si>
  <si>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</si>
  <si>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</si>
  <si>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</si>
  <si>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</si>
  <si>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</si>
  <si>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</si>
  <si>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</si>
  <si>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</si>
  <si>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</si>
  <si>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</si>
  <si>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</si>
  <si>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</si>
  <si>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</si>
  <si>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</si>
  <si>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</si>
  <si>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</si>
  <si>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</si>
  <si>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</si>
  <si>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</si>
  <si>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</si>
  <si>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</si>
  <si>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</si>
  <si>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</si>
  <si>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</si>
  <si>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</si>
  <si>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</si>
  <si>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</si>
  <si>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</si>
  <si>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</si>
  <si>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</si>
  <si>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</si>
  <si>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</si>
  <si>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</si>
  <si>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</si>
  <si>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</si>
  <si>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</si>
  <si>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</si>
  <si>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</si>
  <si>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</si>
  <si>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</si>
  <si>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</si>
  <si>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</si>
  <si>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</si>
  <si>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</si>
  <si>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</si>
  <si>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</si>
  <si>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</si>
  <si>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</si>
  <si>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</si>
  <si>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</si>
  <si>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</si>
  <si>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</si>
  <si>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</si>
  <si>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</si>
  <si>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</si>
  <si>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</si>
  <si>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</si>
  <si>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</si>
  <si>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</si>
  <si>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</si>
  <si>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</si>
  <si>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</si>
  <si>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</si>
  <si>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</si>
  <si>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</si>
  <si>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</si>
  <si>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</si>
  <si>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</si>
  <si>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</si>
  <si>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</si>
  <si>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</si>
  <si>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</si>
  <si>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</si>
  <si>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</si>
  <si>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</si>
  <si>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</si>
  <si>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</si>
  <si>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</si>
  <si>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</si>
  <si>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</si>
  <si>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</si>
  <si>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</si>
  <si>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</si>
  <si>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</si>
  <si>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</si>
  <si>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</si>
  <si>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</si>
  <si>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</si>
  <si>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</si>
  <si>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</si>
  <si>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</si>
  <si>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</si>
  <si>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</si>
  <si>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</si>
  <si>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</si>
  <si>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</si>
  <si>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</si>
  <si>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</si>
  <si>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</si>
  <si>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</si>
  <si>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</si>
  <si>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</si>
  <si>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</si>
  <si>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</si>
  <si>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</si>
  <si>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</si>
  <si>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</si>
  <si>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</si>
  <si>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</si>
  <si>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</si>
  <si>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</si>
  <si>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</si>
  <si>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</si>
  <si>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</si>
  <si>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</si>
  <si>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</si>
  <si>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</si>
  <si>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</si>
  <si>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</si>
  <si>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</si>
  <si>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</si>
  <si>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</si>
  <si>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</si>
  <si>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</si>
  <si>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</si>
  <si>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</si>
  <si>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</si>
  <si>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</si>
  <si>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</si>
  <si>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</si>
  <si>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</si>
  <si>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</si>
  <si>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</si>
  <si>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</si>
  <si>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</si>
  <si>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</si>
  <si>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</si>
  <si>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</si>
  <si>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</si>
  <si>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</si>
  <si>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</si>
  <si>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</si>
  <si>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</si>
  <si>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</si>
  <si>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</si>
  <si>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</si>
  <si>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</si>
  <si>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</si>
  <si>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</si>
  <si>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</si>
  <si>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</si>
  <si>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</si>
  <si>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</si>
  <si>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</si>
  <si>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</si>
  <si>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</si>
  <si>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</si>
  <si>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</si>
  <si>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</si>
  <si>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</si>
  <si>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</si>
  <si>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</si>
  <si>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</si>
  <si>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</si>
  <si>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</si>
  <si>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</si>
  <si>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</si>
  <si>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</si>
  <si>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</si>
  <si>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</si>
  <si>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</si>
  <si>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</si>
  <si>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</si>
  <si>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</si>
  <si>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</si>
  <si>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</si>
  <si>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</si>
  <si>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</si>
  <si>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</si>
  <si>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</si>
  <si>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</si>
  <si>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</si>
  <si>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</si>
  <si>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</si>
  <si>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</si>
  <si>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</si>
  <si>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</si>
  <si>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</si>
  <si>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</si>
  <si>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</si>
  <si>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</si>
  <si>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</si>
  <si>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</si>
  <si>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</si>
  <si>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</si>
  <si>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</si>
  <si>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</si>
  <si>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</si>
  <si>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</si>
  <si>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</si>
  <si>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</si>
  <si>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</si>
  <si>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</si>
  <si>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</si>
  <si>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</si>
  <si>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</si>
  <si>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</si>
  <si>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</si>
  <si>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</si>
  <si>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</si>
  <si>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</si>
  <si>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</si>
  <si>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</si>
  <si>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</si>
  <si>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</si>
  <si>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</si>
  <si>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</si>
  <si>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</si>
  <si>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</si>
  <si>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</si>
  <si>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</si>
  <si>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</si>
  <si>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</si>
  <si>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</si>
  <si>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</si>
  <si>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</si>
  <si>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</si>
  <si>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</si>
  <si>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</si>
  <si>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</si>
  <si>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</si>
  <si>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</si>
  <si>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</si>
  <si>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</si>
  <si>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</si>
  <si>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</si>
  <si>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</si>
  <si>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</si>
  <si>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</si>
  <si>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</si>
  <si>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</si>
  <si>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</si>
  <si>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</si>
  <si>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</si>
  <si>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</si>
  <si>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</si>
  <si>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</si>
  <si>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</si>
  <si>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</si>
  <si>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</si>
  <si>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</si>
  <si>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</si>
  <si>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</si>
  <si>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</si>
  <si>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</si>
  <si>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</si>
  <si>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</si>
  <si>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</si>
  <si>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</si>
  <si>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</si>
  <si>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</si>
  <si>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</si>
  <si>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</si>
  <si>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</si>
  <si>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</si>
  <si>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</si>
  <si>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</si>
  <si>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</si>
  <si>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</si>
  <si>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</si>
  <si>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</si>
  <si>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</si>
  <si>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</si>
  <si>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</si>
  <si>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</si>
  <si>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</si>
  <si>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</si>
  <si>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</si>
  <si>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</si>
  <si>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</si>
  <si>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</si>
  <si>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</si>
  <si>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</si>
  <si>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</si>
  <si>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</si>
  <si>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</si>
  <si>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</si>
  <si>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</si>
  <si>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</si>
  <si>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</si>
  <si>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</si>
  <si>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</si>
  <si>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</si>
  <si>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</si>
  <si>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</si>
  <si>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</si>
  <si>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</si>
  <si>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</si>
  <si>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</si>
  <si>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</si>
  <si>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</si>
  <si>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</si>
  <si>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</si>
  <si>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</si>
  <si>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</si>
  <si>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</si>
  <si>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</si>
  <si>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</si>
  <si>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</si>
  <si>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</si>
  <si>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</si>
  <si>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</si>
  <si>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</si>
  <si>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</si>
  <si>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</si>
  <si>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</si>
  <si>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</si>
  <si>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</si>
  <si>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</si>
  <si>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</si>
  <si>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</si>
  <si>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</si>
  <si>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</si>
  <si>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</si>
  <si>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</si>
  <si>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</si>
  <si>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</si>
  <si>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</si>
  <si>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</si>
  <si>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</si>
  <si>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</si>
  <si>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</si>
  <si>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</si>
  <si>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</si>
  <si>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</si>
  <si>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</si>
  <si>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</si>
  <si>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</si>
  <si>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</si>
  <si>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</si>
  <si>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</si>
  <si>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</si>
  <si>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</si>
  <si>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</si>
  <si>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</si>
  <si>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</si>
  <si>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</si>
  <si>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</si>
  <si>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</si>
  <si>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</si>
  <si>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</si>
  <si>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</si>
  <si>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</si>
  <si>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</si>
  <si>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</si>
  <si>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</si>
  <si>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</si>
  <si>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</si>
  <si>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</si>
  <si>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</si>
  <si>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</si>
  <si>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</si>
  <si>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</si>
  <si>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</si>
  <si>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</si>
  <si>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</si>
  <si>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</si>
  <si>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</si>
  <si>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</si>
  <si>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</si>
  <si>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</si>
  <si>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</si>
  <si>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</si>
  <si>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</si>
  <si>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</si>
  <si>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</si>
  <si>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</si>
  <si>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</si>
  <si>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</si>
  <si>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</si>
  <si>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</si>
  <si>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</si>
  <si>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</si>
  <si>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</si>
  <si>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</si>
  <si>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</si>
  <si>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</si>
  <si>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</si>
  <si>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</si>
  <si>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</si>
  <si>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</si>
  <si>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</si>
  <si>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</si>
  <si>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</si>
  <si>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</si>
  <si>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</si>
  <si>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</si>
  <si>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</si>
  <si>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</si>
  <si>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</si>
  <si>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</si>
  <si>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</si>
  <si>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</si>
  <si>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</si>
  <si>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</si>
  <si>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</si>
  <si>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</si>
  <si>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</si>
  <si>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</si>
  <si>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</si>
  <si>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</si>
  <si>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</si>
  <si>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</si>
  <si>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</si>
  <si>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</si>
  <si>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</si>
  <si>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</si>
  <si>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</si>
  <si>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</si>
  <si>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</si>
  <si>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</si>
  <si>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</si>
  <si>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</si>
  <si>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</si>
  <si>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</si>
  <si>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</si>
  <si>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</si>
  <si>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</si>
  <si>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</si>
  <si>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</si>
  <si>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</si>
  <si>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</si>
  <si>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</si>
  <si>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</si>
  <si>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</si>
  <si>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</si>
  <si>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</si>
  <si>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</si>
  <si>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</si>
  <si>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</si>
  <si>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</si>
  <si>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</si>
  <si>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</si>
  <si>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</si>
  <si>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</si>
  <si>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</si>
  <si>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</si>
  <si>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</si>
  <si>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</si>
  <si>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</si>
  <si>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</si>
  <si>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</si>
  <si>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</si>
  <si>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</si>
  <si>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</si>
  <si>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</si>
  <si>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</si>
  <si>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</si>
  <si>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</si>
  <si>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</si>
  <si>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</si>
  <si>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</si>
  <si>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</si>
  <si>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</si>
  <si>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</si>
  <si>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</si>
  <si>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</si>
  <si>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</si>
  <si>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</si>
  <si>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</si>
  <si>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</si>
  <si>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</si>
  <si>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</si>
  <si>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</si>
  <si>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</si>
  <si>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</si>
  <si>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</si>
  <si>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</si>
  <si>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</si>
  <si>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</si>
  <si>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</si>
  <si>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</si>
  <si>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</si>
  <si>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</si>
  <si>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</si>
  <si>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</si>
  <si>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</si>
  <si>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</si>
  <si>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</si>
  <si>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</si>
  <si>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</si>
  <si>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</si>
  <si>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</si>
  <si>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</si>
  <si>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</si>
  <si>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</si>
  <si>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</si>
  <si>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</si>
  <si>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</si>
  <si>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</si>
  <si>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</si>
  <si>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</si>
  <si>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</si>
  <si>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</si>
  <si>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</si>
  <si>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</si>
  <si>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</si>
  <si>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</si>
  <si>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</si>
  <si>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</si>
  <si>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</si>
  <si>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</si>
  <si>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</si>
  <si>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</si>
  <si>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</si>
  <si>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</si>
  <si>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</si>
  <si>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</si>
  <si>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</si>
  <si>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</si>
  <si>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</si>
  <si>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</si>
  <si>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</si>
  <si>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</si>
  <si>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</si>
  <si>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</si>
  <si>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</si>
  <si>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</si>
  <si>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</si>
  <si>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</si>
  <si>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</si>
  <si>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</si>
  <si>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</si>
  <si>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</si>
  <si>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</si>
  <si>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</si>
  <si>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</si>
  <si>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</si>
  <si>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</si>
  <si>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</si>
  <si>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</si>
  <si>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</si>
  <si>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</si>
  <si>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</si>
  <si>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</si>
  <si>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</si>
  <si>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</si>
  <si>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</si>
  <si>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</si>
  <si>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</si>
  <si>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</si>
  <si>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</si>
  <si>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</si>
  <si>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</si>
  <si>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</si>
  <si>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</si>
  <si>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</si>
  <si>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</si>
  <si>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</si>
  <si>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</si>
  <si>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</si>
  <si>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</si>
  <si>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</si>
  <si>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</si>
  <si>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</si>
  <si>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</si>
  <si>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</si>
  <si>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</si>
  <si>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</si>
  <si>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</si>
  <si>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</si>
  <si>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</si>
  <si>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</si>
  <si>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</si>
  <si>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</si>
  <si>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</si>
  <si>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</si>
  <si>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</si>
  <si>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</si>
  <si>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</si>
  <si>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</si>
  <si>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</si>
  <si>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</si>
  <si>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</si>
  <si>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</si>
  <si>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</si>
  <si>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</si>
  <si>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</si>
  <si>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</si>
  <si>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</si>
  <si>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</si>
  <si>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</si>
  <si>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</si>
  <si>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</si>
  <si>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</si>
  <si>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</si>
  <si>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</si>
  <si>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</si>
  <si>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</si>
  <si>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</si>
  <si>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</si>
  <si>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</si>
  <si>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</si>
  <si>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</si>
  <si>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</si>
  <si>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</si>
  <si>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</si>
  <si>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</si>
  <si>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</si>
  <si>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</si>
  <si>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</si>
  <si>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</si>
  <si>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</si>
  <si>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</si>
  <si>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</si>
  <si>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</si>
  <si>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</si>
  <si>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</si>
  <si>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</si>
  <si>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</si>
  <si>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</si>
  <si>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</si>
  <si>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</si>
  <si>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</si>
  <si>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</si>
  <si>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</si>
  <si>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</si>
  <si>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</si>
  <si>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</si>
  <si>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</si>
  <si>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</si>
  <si>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</si>
  <si>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</si>
  <si>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</si>
  <si>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</si>
  <si>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</si>
  <si>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</si>
  <si>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</si>
  <si>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</si>
  <si>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</si>
  <si>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</si>
  <si>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</si>
  <si>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</si>
  <si>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</si>
  <si>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</si>
  <si>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</si>
  <si>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</si>
  <si>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</si>
  <si>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</si>
  <si>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</si>
  <si>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</si>
  <si>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</si>
  <si>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</si>
  <si>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</si>
  <si>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</si>
  <si>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</si>
  <si>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</si>
  <si>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</si>
  <si>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</si>
  <si>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</si>
  <si>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</si>
  <si>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</si>
  <si>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</si>
  <si>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</si>
  <si>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</si>
  <si>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</si>
  <si>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</si>
  <si>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</si>
  <si>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</si>
  <si>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</si>
  <si>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</si>
  <si>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</si>
  <si>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</si>
  <si>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</si>
  <si>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</si>
  <si>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</si>
  <si>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</si>
  <si>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</si>
  <si>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</si>
  <si>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</si>
  <si>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</si>
  <si>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</si>
  <si>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</si>
  <si>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</si>
  <si>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</si>
  <si>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</si>
  <si>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</si>
  <si>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</si>
  <si>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</si>
  <si>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</si>
  <si>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</si>
  <si>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</si>
  <si>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</si>
  <si>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</si>
  <si>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</si>
  <si>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</si>
  <si>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</si>
  <si>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</si>
  <si>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</si>
  <si>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</si>
  <si>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</si>
  <si>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</si>
  <si>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</si>
  <si>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</si>
  <si>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</si>
  <si>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</si>
  <si>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</si>
  <si>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</si>
  <si>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</si>
  <si>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</si>
  <si>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</si>
  <si>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</si>
  <si>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</si>
  <si>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</si>
  <si>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</si>
  <si>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</si>
  <si>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</si>
  <si>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</si>
  <si>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</si>
  <si>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</si>
  <si>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</si>
  <si>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</si>
  <si>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</si>
  <si>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</si>
  <si>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</si>
  <si>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</si>
  <si>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</si>
  <si>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</si>
  <si>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</si>
  <si>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</si>
  <si>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</si>
  <si>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</si>
  <si>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</si>
  <si>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</si>
  <si>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</si>
  <si>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</si>
  <si>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</si>
  <si>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</si>
  <si>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</si>
  <si>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</si>
  <si>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</si>
  <si>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</si>
  <si>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</si>
  <si>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</si>
  <si>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</si>
  <si>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</si>
  <si>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</si>
  <si>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</si>
  <si>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</si>
  <si>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</si>
  <si>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</si>
  <si>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</si>
  <si>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</si>
  <si>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</si>
  <si>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</si>
  <si>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</si>
  <si>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</si>
  <si>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</si>
  <si>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</si>
  <si>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</si>
  <si>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</si>
  <si>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</si>
  <si>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</si>
  <si>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</si>
  <si>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</si>
  <si>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</si>
  <si>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</si>
  <si>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</si>
  <si>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</si>
  <si>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</si>
  <si>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</si>
  <si>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</si>
  <si>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</si>
  <si>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</si>
  <si>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</si>
  <si>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</si>
  <si>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</si>
  <si>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</si>
  <si>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</si>
  <si>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</si>
  <si>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</si>
  <si>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</si>
  <si>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</si>
  <si>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</si>
  <si>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</si>
  <si>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</si>
  <si>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</si>
  <si>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</si>
  <si>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</si>
  <si>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</si>
  <si>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</si>
  <si>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</si>
  <si>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</si>
  <si>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</si>
  <si>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</si>
  <si>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</si>
  <si>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</si>
  <si>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</si>
  <si>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</si>
  <si>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</si>
  <si>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</si>
  <si>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</si>
  <si>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</si>
  <si>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</si>
  <si>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</si>
  <si>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</si>
  <si>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</si>
  <si>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</si>
  <si>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</si>
  <si>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</si>
  <si>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</si>
  <si>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</si>
  <si>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</si>
  <si>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</si>
  <si>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</si>
  <si>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</si>
  <si>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</si>
  <si>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</si>
  <si>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</si>
  <si>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</si>
  <si>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</si>
  <si>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</si>
  <si>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</si>
  <si>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</si>
  <si>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</si>
  <si>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</si>
  <si>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</si>
  <si>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</si>
  <si>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</si>
  <si>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</si>
  <si>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</si>
  <si>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</si>
  <si>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</si>
  <si>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</si>
  <si>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</si>
  <si>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</si>
  <si>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</si>
  <si>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</si>
  <si>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</si>
  <si>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</si>
  <si>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</si>
  <si>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</si>
  <si>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</si>
  <si>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</si>
  <si>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</si>
  <si>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</si>
  <si>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</si>
  <si>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</si>
  <si>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</si>
  <si>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</si>
  <si>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</si>
  <si>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</si>
  <si>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</si>
  <si>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</si>
  <si>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</si>
  <si>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</si>
  <si>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</si>
  <si>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</si>
  <si>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</si>
  <si>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</si>
  <si>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</si>
  <si>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</si>
  <si>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</si>
  <si>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</si>
  <si>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</si>
  <si>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</si>
  <si>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</si>
  <si>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</si>
  <si>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</si>
  <si>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</si>
  <si>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</si>
  <si>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</si>
  <si>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</si>
  <si>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</si>
  <si>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</si>
  <si>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</si>
  <si>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</si>
  <si>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</si>
  <si>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</si>
  <si>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</si>
  <si>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</si>
  <si>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</si>
  <si>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</si>
  <si>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</si>
  <si>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</si>
  <si>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</si>
  <si>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</si>
  <si>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</si>
  <si>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</si>
  <si>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</si>
  <si>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</si>
  <si>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</si>
  <si>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</si>
  <si>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</si>
  <si>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</si>
  <si>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</si>
  <si>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</si>
  <si>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</si>
  <si>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</si>
  <si>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</si>
  <si>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</si>
  <si>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</si>
  <si>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</si>
  <si>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</si>
  <si>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</si>
  <si>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</si>
  <si>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</si>
  <si>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</si>
  <si>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</si>
  <si>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</si>
  <si>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</si>
  <si>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</si>
  <si>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</si>
  <si>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</si>
  <si>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</si>
  <si>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</si>
  <si>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</si>
  <si>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</si>
  <si>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</si>
  <si>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</si>
  <si>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</si>
  <si>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</si>
  <si>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</si>
  <si>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</si>
  <si>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</si>
  <si>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</si>
  <si>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</si>
  <si>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</si>
  <si>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</si>
  <si>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</si>
  <si>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</si>
  <si>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</si>
  <si>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</si>
  <si>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</si>
  <si>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</si>
  <si>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</si>
  <si>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</si>
  <si>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</si>
  <si>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</si>
  <si>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</si>
  <si>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</si>
  <si>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</si>
  <si>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</si>
  <si>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</si>
  <si>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</si>
  <si>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</si>
  <si>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</si>
  <si>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</si>
  <si>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</si>
  <si>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</si>
  <si>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</si>
  <si>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</si>
  <si>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</si>
  <si>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</si>
  <si>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</si>
  <si>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</si>
  <si>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</si>
  <si>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</si>
  <si>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</si>
  <si>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</si>
  <si>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</si>
  <si>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</si>
  <si>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</si>
  <si>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</si>
  <si>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</si>
  <si>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</si>
  <si>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</si>
  <si>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</si>
  <si>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</si>
  <si>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</si>
  <si>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</si>
  <si>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</si>
  <si>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</si>
  <si>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</si>
  <si>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</si>
  <si>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</si>
  <si>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</si>
  <si>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</si>
  <si>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</si>
  <si>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</si>
  <si>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</si>
  <si>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</si>
  <si>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</si>
  <si>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</si>
  <si>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</si>
  <si>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</si>
  <si>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</si>
  <si>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</si>
  <si>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</si>
  <si>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</si>
  <si>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</si>
  <si>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</si>
  <si>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</si>
  <si>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</si>
  <si>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</si>
  <si>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</si>
  <si>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</si>
  <si>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</si>
  <si>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</si>
  <si>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</si>
  <si>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</si>
  <si>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</si>
  <si>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</si>
  <si>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</si>
  <si>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</si>
  <si>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</si>
  <si>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</si>
  <si>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</si>
  <si>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</si>
  <si>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</si>
  <si>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</si>
  <si>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</si>
  <si>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</si>
  <si>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</si>
  <si>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</si>
  <si>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</si>
  <si>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</si>
  <si>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</si>
  <si>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</si>
  <si>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</si>
  <si>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</si>
  <si>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</si>
  <si>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</si>
  <si>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</si>
  <si>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</si>
  <si>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</si>
  <si>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</si>
  <si>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</si>
  <si>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</si>
  <si>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</si>
  <si>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</si>
  <si>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</si>
  <si>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</si>
  <si>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</si>
  <si>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</si>
  <si>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</si>
  <si>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</si>
  <si>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</si>
  <si>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</si>
  <si>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</si>
  <si>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</si>
  <si>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</si>
  <si>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</si>
  <si>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</si>
  <si>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</si>
  <si>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</si>
  <si>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</si>
  <si>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</si>
  <si>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</si>
  <si>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</si>
  <si>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</si>
  <si>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</si>
  <si>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</si>
  <si>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</si>
  <si>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</si>
  <si>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</si>
  <si>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</si>
  <si>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</si>
  <si>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</si>
  <si>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</si>
  <si>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</si>
  <si>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</si>
  <si>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</si>
  <si>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</si>
  <si>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</si>
  <si>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</si>
  <si>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</si>
  <si>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</si>
  <si>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</si>
  <si>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</si>
  <si>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</si>
  <si>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</si>
  <si>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</si>
  <si>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</si>
  <si>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</si>
  <si>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</si>
  <si>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</si>
  <si>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</si>
  <si>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</si>
  <si>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</si>
  <si>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</si>
  <si>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</si>
  <si>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</si>
  <si>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</si>
  <si>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</si>
  <si>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</si>
  <si>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</si>
  <si>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</si>
  <si>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</si>
  <si>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</si>
  <si>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</si>
  <si>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</si>
  <si>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</si>
  <si>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</si>
  <si>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</si>
  <si>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</si>
  <si>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</si>
  <si>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</si>
  <si>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</si>
  <si>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</si>
  <si>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</si>
  <si>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</si>
  <si>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</si>
  <si>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</si>
  <si>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</si>
  <si>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</si>
  <si>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</si>
  <si>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</si>
  <si>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</si>
  <si>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</si>
  <si>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</si>
  <si>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</si>
  <si>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</si>
  <si>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</si>
  <si>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</si>
  <si>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</si>
  <si>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</si>
  <si>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</si>
  <si>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</si>
  <si>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</si>
  <si>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</si>
  <si>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</si>
  <si>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</si>
  <si>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</si>
  <si>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</si>
  <si>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</si>
  <si>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</si>
  <si>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</si>
  <si>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</si>
  <si>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</si>
  <si>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</si>
  <si>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</si>
  <si>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</si>
  <si>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</si>
  <si>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</si>
  <si>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</si>
  <si>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</si>
  <si>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</si>
  <si>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</si>
  <si>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</si>
  <si>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</si>
  <si>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</si>
  <si>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</si>
  <si>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</si>
  <si>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</si>
  <si>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</si>
  <si>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</si>
  <si>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</si>
  <si>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</si>
  <si>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</si>
  <si>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</si>
  <si>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</si>
  <si>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</si>
  <si>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</si>
  <si>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</si>
  <si>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</si>
  <si>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</si>
  <si>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</si>
  <si>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</si>
  <si>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</si>
  <si>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</si>
  <si>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</si>
  <si>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</si>
  <si>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</si>
  <si>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</si>
  <si>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</si>
  <si>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</si>
  <si>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</si>
  <si>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</si>
  <si>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</si>
  <si>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</si>
  <si>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</si>
  <si>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</si>
  <si>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</si>
  <si>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</si>
  <si>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</si>
  <si>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</si>
  <si>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</si>
  <si>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</si>
  <si>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</si>
  <si>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</si>
  <si>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</si>
  <si>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</si>
  <si>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</si>
  <si>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</si>
  <si>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</si>
  <si>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</si>
  <si>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</si>
  <si>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</si>
  <si>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</si>
  <si>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</si>
  <si>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</si>
  <si>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</si>
  <si>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</si>
  <si>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</si>
  <si>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</si>
  <si>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</si>
  <si>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</si>
  <si>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</si>
  <si>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</si>
  <si>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</si>
  <si>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</si>
  <si>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</si>
  <si>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</si>
  <si>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</si>
  <si>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</si>
  <si>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</si>
  <si>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</si>
  <si>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</si>
  <si>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</si>
  <si>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</si>
  <si>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</si>
  <si>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</si>
  <si>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</si>
  <si>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</si>
  <si>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</si>
  <si>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</si>
  <si>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</si>
  <si>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</si>
  <si>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</si>
  <si>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</si>
  <si>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</si>
  <si>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</si>
  <si>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</si>
  <si>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</si>
  <si>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</si>
  <si>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</si>
  <si>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</si>
  <si>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</si>
  <si>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</si>
  <si>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</si>
  <si>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</si>
  <si>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</si>
  <si>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</si>
  <si>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</si>
  <si>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</si>
  <si>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</si>
  <si>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</si>
  <si>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</si>
  <si>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</si>
  <si>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</si>
  <si>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</si>
  <si>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</si>
  <si>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</si>
  <si>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</si>
  <si>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</si>
  <si>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</si>
  <si>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</si>
  <si>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</si>
  <si>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</si>
  <si>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</si>
  <si>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</si>
  <si>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</si>
  <si>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</si>
  <si>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</si>
  <si>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</si>
  <si>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</si>
  <si>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</si>
  <si>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</si>
  <si>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</si>
  <si>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</si>
  <si>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</si>
  <si>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</si>
  <si>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</si>
  <si>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</si>
  <si>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</si>
  <si>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</si>
  <si>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</si>
  <si>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</si>
  <si>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</si>
  <si>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</si>
  <si>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</si>
  <si>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</si>
  <si>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</si>
  <si>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</si>
  <si>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</si>
  <si>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</si>
  <si>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</si>
  <si>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</si>
  <si>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</si>
  <si>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</si>
  <si>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</si>
  <si>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</si>
  <si>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</si>
  <si>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</si>
  <si>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</si>
  <si>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</si>
  <si>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</si>
  <si>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</si>
  <si>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</si>
  <si>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</si>
  <si>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</si>
  <si>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</si>
  <si>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</si>
  <si>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</si>
  <si>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</si>
  <si>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</si>
  <si>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</si>
  <si>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</si>
  <si>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</si>
  <si>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</si>
  <si>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</si>
  <si>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</si>
  <si>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</si>
  <si>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</si>
  <si>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</si>
  <si>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</si>
  <si>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</si>
  <si>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</si>
  <si>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</si>
  <si>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</si>
  <si>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</si>
  <si>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</si>
  <si>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</si>
  <si>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</si>
  <si>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</si>
  <si>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</si>
  <si>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</si>
  <si>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</si>
  <si>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</si>
  <si>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</si>
  <si>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</si>
  <si>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</si>
  <si>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</si>
  <si>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</si>
  <si>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</si>
  <si>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</si>
  <si>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</si>
  <si>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</si>
  <si>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</si>
  <si>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</si>
  <si>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</si>
  <si>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</si>
  <si>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</si>
  <si>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</si>
  <si>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</si>
  <si>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</si>
  <si>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</si>
  <si>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</si>
  <si>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</si>
  <si>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</si>
  <si>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</si>
  <si>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</si>
  <si>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</si>
  <si>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</si>
  <si>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</si>
  <si>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</si>
  <si>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</si>
  <si>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</si>
  <si>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</si>
  <si>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</si>
  <si>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</si>
  <si>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</si>
  <si>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</si>
  <si>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</si>
  <si>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</si>
  <si>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</si>
  <si>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</si>
  <si>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</si>
  <si>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</si>
  <si>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</si>
  <si>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</si>
  <si>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</si>
  <si>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</si>
  <si>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</si>
  <si>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</si>
  <si>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</si>
  <si>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</si>
  <si>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</si>
  <si>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</si>
  <si>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</si>
  <si>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</si>
  <si>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</si>
  <si>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</si>
  <si>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</si>
  <si>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</si>
  <si>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</si>
  <si>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</si>
  <si>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</si>
  <si>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</si>
  <si>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</si>
  <si>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</si>
  <si>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</si>
  <si>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</si>
  <si>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</si>
  <si>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</si>
  <si>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</si>
  <si>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</si>
  <si>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</si>
  <si>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</si>
  <si>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</si>
  <si>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</si>
  <si>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</si>
  <si>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</si>
  <si>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</si>
  <si>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</si>
  <si>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</si>
  <si>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</si>
  <si>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</si>
  <si>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</si>
  <si>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</si>
  <si>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</si>
  <si>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</si>
  <si>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</si>
  <si>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</si>
  <si>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</si>
  <si>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</si>
  <si>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</si>
  <si>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</si>
  <si>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</si>
  <si>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</si>
  <si>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</si>
  <si>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</si>
  <si>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</si>
  <si>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</si>
  <si>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</si>
  <si>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</si>
  <si>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</si>
  <si>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</si>
  <si>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</si>
  <si>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</si>
  <si>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</si>
  <si>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</si>
  <si>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</si>
  <si>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</si>
  <si>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</si>
  <si>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</si>
  <si>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</si>
  <si>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</si>
  <si>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</si>
  <si>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</si>
  <si>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</si>
  <si>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</si>
  <si>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</si>
  <si>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</si>
  <si>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</si>
  <si>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</si>
  <si>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</si>
  <si>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</si>
  <si>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</si>
  <si>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</si>
  <si>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</si>
  <si>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</si>
  <si>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</si>
  <si>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</si>
  <si>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</si>
  <si>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</si>
  <si>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</si>
  <si>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</si>
  <si>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</si>
  <si>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</si>
  <si>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</si>
  <si>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</si>
  <si>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</si>
  <si>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</si>
  <si>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</si>
  <si>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</si>
  <si>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</si>
  <si>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</si>
  <si>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</si>
  <si>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</si>
  <si>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</si>
  <si>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</si>
  <si>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</si>
  <si>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</si>
  <si>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</si>
  <si>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</si>
  <si>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</si>
  <si>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</si>
  <si>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</si>
  <si>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</si>
  <si>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</si>
  <si>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</si>
  <si>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</si>
  <si>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</si>
  <si>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</si>
  <si>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</si>
  <si>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</si>
  <si>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</si>
  <si>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</si>
  <si>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</si>
  <si>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</si>
  <si>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</si>
  <si>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</si>
  <si>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</si>
  <si>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</si>
  <si>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</si>
  <si>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</si>
  <si>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</si>
  <si>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</si>
  <si>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</si>
  <si>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</si>
  <si>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</si>
  <si>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</si>
  <si>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</si>
  <si>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</si>
  <si>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</si>
  <si>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</si>
  <si>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</si>
  <si>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</si>
  <si>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</si>
  <si>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</si>
  <si>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</si>
  <si>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</si>
  <si>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</si>
  <si>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</si>
  <si>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</si>
  <si>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</si>
  <si>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</si>
  <si>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</si>
  <si>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</si>
  <si>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</si>
  <si>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</si>
  <si>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</si>
  <si>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</si>
  <si>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</si>
  <si>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</si>
  <si>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</si>
  <si>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</si>
  <si>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</si>
  <si>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</si>
  <si>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</si>
  <si>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</si>
  <si>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</si>
  <si>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</si>
  <si>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</si>
  <si>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</si>
  <si>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</si>
  <si>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</si>
  <si>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</si>
  <si>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</si>
  <si>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</si>
  <si>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</si>
  <si>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</si>
  <si>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</si>
  <si>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</si>
  <si>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</si>
  <si>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</si>
  <si>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</si>
  <si>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</si>
  <si>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</si>
  <si>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</si>
  <si>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</si>
  <si>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</si>
  <si>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</si>
  <si>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</si>
  <si>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</si>
  <si>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</si>
  <si>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</si>
  <si>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</si>
  <si>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</si>
  <si>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</si>
  <si>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</si>
  <si>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</si>
  <si>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</si>
  <si>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</si>
  <si>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</si>
  <si>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</si>
  <si>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</si>
  <si>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</si>
  <si>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</si>
  <si>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</si>
  <si>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</si>
  <si>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</si>
  <si>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</si>
  <si>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</si>
  <si>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</si>
  <si>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</si>
  <si>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</si>
  <si>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</si>
  <si>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</si>
  <si>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</si>
  <si>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</si>
  <si>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</si>
  <si>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</si>
  <si>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</si>
  <si>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</si>
  <si>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</si>
  <si>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</si>
  <si>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</si>
  <si>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</si>
  <si>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</si>
  <si>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</si>
  <si>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</si>
  <si>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</si>
  <si>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</si>
  <si>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</si>
  <si>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</si>
  <si>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</si>
  <si>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</si>
  <si>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</si>
  <si>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</si>
  <si>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</si>
  <si>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</si>
  <si>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</si>
  <si>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</si>
  <si>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</si>
  <si>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</si>
  <si>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</si>
  <si>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</si>
  <si>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</si>
  <si>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</si>
  <si>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</si>
  <si>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</si>
  <si>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</si>
  <si>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</si>
  <si>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</si>
  <si>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</si>
  <si>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</si>
  <si>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</si>
  <si>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</si>
  <si>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</si>
  <si>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</si>
  <si>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</si>
  <si>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</si>
  <si>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</si>
  <si>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</si>
  <si>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</si>
  <si>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</si>
  <si>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</si>
  <si>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</si>
  <si>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</si>
  <si>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</si>
  <si>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</si>
  <si>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</si>
  <si>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</si>
  <si>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</si>
  <si>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</si>
  <si>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</si>
  <si>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</si>
  <si>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</si>
  <si>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</si>
  <si>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</si>
  <si>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</si>
  <si>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</si>
  <si>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</si>
  <si>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</si>
  <si>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</si>
  <si>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</si>
  <si>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</si>
  <si>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</si>
  <si>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</si>
  <si>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</si>
  <si>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</si>
  <si>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</si>
  <si>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</si>
  <si>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</si>
  <si>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</si>
  <si>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</si>
  <si>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</si>
  <si>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</si>
  <si>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</si>
  <si>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</si>
  <si>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</si>
  <si>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</si>
  <si>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</si>
  <si>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</si>
  <si>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</si>
  <si>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</si>
  <si>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</si>
  <si>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</si>
  <si>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</si>
  <si>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</si>
  <si>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</si>
  <si>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</si>
  <si>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</si>
  <si>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</si>
  <si>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</si>
  <si>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</si>
  <si>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</si>
  <si>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</si>
  <si>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</si>
  <si>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</si>
  <si>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</si>
  <si>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</si>
  <si>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</si>
  <si>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</si>
  <si>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</si>
  <si>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</si>
  <si>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</si>
  <si>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</si>
  <si>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</si>
  <si>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</si>
  <si>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</si>
  <si>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</si>
  <si>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</si>
  <si>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</si>
  <si>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</si>
  <si>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</si>
  <si>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</si>
  <si>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</si>
  <si>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</si>
  <si>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</si>
  <si>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</si>
  <si>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</si>
  <si>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</si>
  <si>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</si>
  <si>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</si>
  <si>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</si>
  <si>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</si>
  <si>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</si>
  <si>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</si>
  <si>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</si>
  <si>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</si>
  <si>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</si>
  <si>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</si>
  <si>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</si>
  <si>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</si>
  <si>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</si>
  <si>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</si>
  <si>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</si>
  <si>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</si>
  <si>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</si>
  <si>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</si>
  <si>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</si>
  <si>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</si>
  <si>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</si>
  <si>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</si>
  <si>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</si>
  <si>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</si>
  <si>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</si>
  <si>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</si>
  <si>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</si>
  <si>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</si>
  <si>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</si>
  <si>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</si>
  <si>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</si>
  <si>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</si>
  <si>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</si>
  <si>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</si>
  <si>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</si>
  <si>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</si>
  <si>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</si>
  <si>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</si>
  <si>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</si>
  <si>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</si>
  <si>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</si>
  <si>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</si>
  <si>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</si>
  <si>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</si>
  <si>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</si>
  <si>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</si>
  <si>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</si>
  <si>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</si>
  <si>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</si>
  <si>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</si>
  <si>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</si>
  <si>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</si>
  <si>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</si>
  <si>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</si>
  <si>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</si>
  <si>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</si>
  <si>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</si>
  <si>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</si>
  <si>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</si>
  <si>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</si>
  <si>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</si>
  <si>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</si>
  <si>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</si>
  <si>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</si>
  <si>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</si>
  <si>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</si>
  <si>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</si>
  <si>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</si>
  <si>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</si>
  <si>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</si>
  <si>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</si>
  <si>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</si>
  <si>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</si>
  <si>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</si>
  <si>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</si>
  <si>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</si>
  <si>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</si>
  <si>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</si>
  <si>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</si>
  <si>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</si>
  <si>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</si>
  <si>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</si>
  <si>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</si>
  <si>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</si>
  <si>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</si>
  <si>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</si>
  <si>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</si>
  <si>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</si>
  <si>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</si>
  <si>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</si>
  <si>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</si>
  <si>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</si>
  <si>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</si>
  <si>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</si>
  <si>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</si>
  <si>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</si>
  <si>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</si>
  <si>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</si>
  <si>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</si>
  <si>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</si>
  <si>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</si>
  <si>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</si>
  <si>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</si>
  <si>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</si>
  <si>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</si>
  <si>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</si>
  <si>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</si>
  <si>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</si>
  <si>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</si>
  <si>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</si>
  <si>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</si>
  <si>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</si>
  <si>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</si>
  <si>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</si>
  <si>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</si>
  <si>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</si>
  <si>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</si>
  <si>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</si>
  <si>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</si>
  <si>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</si>
  <si>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</si>
  <si>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</si>
  <si>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</si>
  <si>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</si>
  <si>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</si>
  <si>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</si>
  <si>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</si>
  <si>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</si>
  <si>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</si>
  <si>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</si>
  <si>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</si>
  <si>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</si>
  <si>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</si>
  <si>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</si>
  <si>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</si>
  <si>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</si>
  <si>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</si>
  <si>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</si>
  <si>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</si>
  <si>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</si>
  <si>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</si>
  <si>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</si>
  <si>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</si>
  <si>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</si>
  <si>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</si>
  <si>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</si>
  <si>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</si>
  <si>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</si>
  <si>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</si>
  <si>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</si>
  <si>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</si>
  <si>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</si>
  <si>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</si>
  <si>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</si>
  <si>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</si>
  <si>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</si>
  <si>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</si>
  <si>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</si>
  <si>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</si>
  <si>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</si>
  <si>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</si>
  <si>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</si>
  <si>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</si>
  <si>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</si>
  <si>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</si>
  <si>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</si>
  <si>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</si>
  <si>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</si>
  <si>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</si>
  <si>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</si>
  <si>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</si>
  <si>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</si>
  <si>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</si>
  <si>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</si>
  <si>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</si>
  <si>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</si>
  <si>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</si>
  <si>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</si>
  <si>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</si>
  <si>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</si>
  <si>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</si>
  <si>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</si>
  <si>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</si>
  <si>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</si>
  <si>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</si>
  <si>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</si>
  <si>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</si>
  <si>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</si>
  <si>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</si>
  <si>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</si>
  <si>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</si>
  <si>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</si>
  <si>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</si>
  <si>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</si>
  <si>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</si>
  <si>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</si>
  <si>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</si>
  <si>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</si>
  <si>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</si>
  <si>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</si>
  <si>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</si>
  <si>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</si>
  <si>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</si>
  <si>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</si>
  <si>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</si>
  <si>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</si>
  <si>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</si>
  <si>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</si>
  <si>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</si>
  <si>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</si>
  <si>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</si>
  <si>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</si>
  <si>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</si>
  <si>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</si>
  <si>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</si>
  <si>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</si>
  <si>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</si>
  <si>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</si>
  <si>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</si>
  <si>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</si>
  <si>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</si>
  <si>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</si>
  <si>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</si>
  <si>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</si>
  <si>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</si>
  <si>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</si>
  <si>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</si>
  <si>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</si>
  <si>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</si>
  <si>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</si>
  <si>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</si>
  <si>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</si>
  <si>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</si>
  <si>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</si>
  <si>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</si>
  <si>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</si>
  <si>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</si>
  <si>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</si>
  <si>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</si>
  <si>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</si>
  <si>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</si>
  <si>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</si>
  <si>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</si>
  <si>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</si>
  <si>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</si>
  <si>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</si>
  <si>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</si>
  <si>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</si>
  <si>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</si>
  <si>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</si>
  <si>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</si>
  <si>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</si>
  <si>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</si>
  <si>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</si>
  <si>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</si>
  <si>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</si>
  <si>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</si>
  <si>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</si>
  <si>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</si>
  <si>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</si>
  <si>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</si>
  <si>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</si>
  <si>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</si>
  <si>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</si>
  <si>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</si>
  <si>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</si>
  <si>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</si>
  <si>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</si>
  <si>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</si>
  <si>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</si>
  <si>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</si>
  <si>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</si>
  <si>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</si>
  <si>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</si>
  <si>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</si>
  <si>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</si>
  <si>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</si>
  <si>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</si>
  <si>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</si>
  <si>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</si>
  <si>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</si>
  <si>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</si>
  <si>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</si>
  <si>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</si>
  <si>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</si>
  <si>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</si>
  <si>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</si>
  <si>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</si>
  <si>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</si>
  <si>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</si>
  <si>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</si>
  <si>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</si>
  <si>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</si>
  <si>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</si>
  <si>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</si>
  <si>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</si>
  <si>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</si>
  <si>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</si>
  <si>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</si>
  <si>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</si>
  <si>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</si>
  <si>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</si>
  <si>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</si>
  <si>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</si>
  <si>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</si>
  <si>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</si>
  <si>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</si>
  <si>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</si>
  <si>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</si>
  <si>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</si>
  <si>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</si>
  <si>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</si>
  <si>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</si>
  <si>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</si>
  <si>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</si>
  <si>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</si>
  <si>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</si>
  <si>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</si>
  <si>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</si>
  <si>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</si>
  <si>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</si>
  <si>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</si>
  <si>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</si>
  <si>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</si>
  <si>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</si>
  <si>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</si>
  <si>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</si>
  <si>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</si>
  <si>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</si>
  <si>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</si>
  <si>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</si>
  <si>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</si>
  <si>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</si>
  <si>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</si>
  <si>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</si>
  <si>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</si>
  <si>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</si>
  <si>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</si>
  <si>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</si>
  <si>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</si>
  <si>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</si>
  <si>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</si>
  <si>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</si>
  <si>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</si>
  <si>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</si>
  <si>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</si>
  <si>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</si>
  <si>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</si>
  <si>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</si>
  <si>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</si>
  <si>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</si>
  <si>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</si>
  <si>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</si>
  <si>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</si>
  <si>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</si>
  <si>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</si>
  <si>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</si>
  <si>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</si>
  <si>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</si>
  <si>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</si>
  <si>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</si>
  <si>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</si>
  <si>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</si>
  <si>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</si>
  <si>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</si>
  <si>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</si>
  <si>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</si>
  <si>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</si>
  <si>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</si>
  <si>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</si>
  <si>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</si>
  <si>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</si>
  <si>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</si>
  <si>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</si>
  <si>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</si>
  <si>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</si>
  <si>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</si>
  <si>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</si>
  <si>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</si>
  <si>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</si>
  <si>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</si>
  <si>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</si>
  <si>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</si>
  <si>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</si>
  <si>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</si>
  <si>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</si>
  <si>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</si>
  <si>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</si>
  <si>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</si>
  <si>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</si>
  <si>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</si>
  <si>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</si>
  <si>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</si>
  <si>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</si>
  <si>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</si>
  <si>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</si>
  <si>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</si>
  <si>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</si>
  <si>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</si>
  <si>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</si>
  <si>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</si>
  <si>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</si>
  <si>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</si>
  <si>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</si>
  <si>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</si>
  <si>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</si>
  <si>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</si>
  <si>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</si>
  <si>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</si>
  <si>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</si>
  <si>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</si>
  <si>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</si>
  <si>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</si>
  <si>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</si>
  <si>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</si>
  <si>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</si>
  <si>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</si>
  <si>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</si>
  <si>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</si>
  <si>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</si>
  <si>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</si>
  <si>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</si>
  <si>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</si>
  <si>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</si>
  <si>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</si>
  <si>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</si>
  <si>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</si>
  <si>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</si>
  <si>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</si>
  <si>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</si>
  <si>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</si>
  <si>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</si>
  <si>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</si>
  <si>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</si>
  <si>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</si>
  <si>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</si>
  <si>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</si>
  <si>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</si>
  <si>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</si>
  <si>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</si>
  <si>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</si>
  <si>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</si>
  <si>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</si>
  <si>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</si>
  <si>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</si>
  <si>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</si>
  <si>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</si>
  <si>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</si>
  <si>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</si>
  <si>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</si>
  <si>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</si>
  <si>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</si>
  <si>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</si>
  <si>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</si>
  <si>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</si>
  <si>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</si>
  <si>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</si>
  <si>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</si>
  <si>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</si>
  <si>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</si>
  <si>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</si>
  <si>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</si>
  <si>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</si>
  <si>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</si>
  <si>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</si>
  <si>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</si>
  <si>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</si>
  <si>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</si>
  <si>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</si>
  <si>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</si>
  <si>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</si>
  <si>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</si>
  <si>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</si>
  <si>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</si>
  <si>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</si>
  <si>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</si>
  <si>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</si>
  <si>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</si>
  <si>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</si>
  <si>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</si>
  <si>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</si>
  <si>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</si>
  <si>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</si>
  <si>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</si>
  <si>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</si>
  <si>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</si>
  <si>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</si>
  <si>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</si>
  <si>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</si>
  <si>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</si>
  <si>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</si>
  <si>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</si>
  <si>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</si>
  <si>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</si>
  <si>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</si>
  <si>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</si>
  <si>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</si>
  <si>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</si>
  <si>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</si>
  <si>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</si>
  <si>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</si>
  <si>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</si>
  <si>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</si>
  <si>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</si>
  <si>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</si>
  <si>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</si>
  <si>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</si>
  <si>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</si>
  <si>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</si>
  <si>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</si>
  <si>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</si>
  <si>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</si>
  <si>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</si>
  <si>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</si>
  <si>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</si>
  <si>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</si>
  <si>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</si>
  <si>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</si>
  <si>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</si>
  <si>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</si>
  <si>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</si>
  <si>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</si>
  <si>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</si>
  <si>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</si>
  <si>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</si>
  <si>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</si>
  <si>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</si>
  <si>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</si>
  <si>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</si>
  <si>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</si>
  <si>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</si>
  <si>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</si>
  <si>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</si>
  <si>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</si>
  <si>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</si>
  <si>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</si>
  <si>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</si>
  <si>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</si>
  <si>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</si>
  <si>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</si>
  <si>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</si>
  <si>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</si>
  <si>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</si>
  <si>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</si>
  <si>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</si>
  <si>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</si>
  <si>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</si>
  <si>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</si>
  <si>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</si>
  <si>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</si>
  <si>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</si>
  <si>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</si>
  <si>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</si>
  <si>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</si>
  <si>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</si>
  <si>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</si>
  <si>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</si>
  <si>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</si>
  <si>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</si>
  <si>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</si>
  <si>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</si>
  <si>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</si>
  <si>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</si>
  <si>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</si>
  <si>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</si>
  <si>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</si>
  <si>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</si>
  <si>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</si>
  <si>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</si>
  <si>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</si>
  <si>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</si>
  <si>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</si>
  <si>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</si>
  <si>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</si>
  <si>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</si>
  <si>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</si>
  <si>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</si>
  <si>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</si>
  <si>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</si>
  <si>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</si>
  <si>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</si>
  <si>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</si>
  <si>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</si>
  <si>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</si>
  <si>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</si>
  <si>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</si>
  <si>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</si>
  <si>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</si>
  <si>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</si>
  <si>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</si>
  <si>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</si>
  <si>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</si>
  <si>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</si>
  <si>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</si>
  <si>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</si>
  <si>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</si>
  <si>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</si>
  <si>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</si>
  <si>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</si>
  <si>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</si>
  <si>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</si>
  <si>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</si>
  <si>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</si>
  <si>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</si>
  <si>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</si>
  <si>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</si>
  <si>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</si>
  <si>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</si>
  <si>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</si>
  <si>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</si>
  <si>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</si>
  <si>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</si>
  <si>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</si>
  <si>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</si>
  <si>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</si>
  <si>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</si>
  <si>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</si>
  <si>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</si>
  <si>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</si>
  <si>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</si>
  <si>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</si>
  <si>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</si>
  <si>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</si>
  <si>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</si>
  <si>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</si>
  <si>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</si>
  <si>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</si>
  <si>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</si>
  <si>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</si>
  <si>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</si>
  <si>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</si>
  <si>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</si>
  <si>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</si>
  <si>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</si>
  <si>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</si>
  <si>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</si>
  <si>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</si>
  <si>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</si>
  <si>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</si>
  <si>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</si>
  <si>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</si>
  <si>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</si>
  <si>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</si>
  <si>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</si>
  <si>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</si>
  <si>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</si>
  <si>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</si>
  <si>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</si>
  <si>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</si>
  <si>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</si>
  <si>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</si>
  <si>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</si>
  <si>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</si>
  <si>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</si>
  <si>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</si>
  <si>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</si>
  <si>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</si>
  <si>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</si>
  <si>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</si>
  <si>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</si>
  <si>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</si>
  <si>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</si>
  <si>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</si>
  <si>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</si>
  <si>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</si>
  <si>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</si>
  <si>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</si>
  <si>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</si>
  <si>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</si>
  <si>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</si>
  <si>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</si>
  <si>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</si>
  <si>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</si>
  <si>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</si>
  <si>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</si>
  <si>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</si>
  <si>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</si>
  <si>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</si>
  <si>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</si>
  <si>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</si>
  <si>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</si>
  <si>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</si>
  <si>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</si>
  <si>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</si>
  <si>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</si>
  <si>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</si>
  <si>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</si>
  <si>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</si>
  <si>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</si>
  <si>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</si>
  <si>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</si>
  <si>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</si>
  <si>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</si>
  <si>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</si>
  <si>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</si>
  <si>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</si>
  <si>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</si>
  <si>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</si>
  <si>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</si>
  <si>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</si>
  <si>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</si>
  <si>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</si>
  <si>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</si>
  <si>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</si>
  <si>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</si>
  <si>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</si>
  <si>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</si>
  <si>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</si>
  <si>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</si>
  <si>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</si>
  <si>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</si>
  <si>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</si>
  <si>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</si>
  <si>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</si>
  <si>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</si>
  <si>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</si>
  <si>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</si>
  <si>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</si>
  <si>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</si>
  <si>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</si>
  <si>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</si>
  <si>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</si>
  <si>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</si>
  <si>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</si>
  <si>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</si>
  <si>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</si>
  <si>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</si>
  <si>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</si>
  <si>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</si>
  <si>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</si>
  <si>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</si>
  <si>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</si>
  <si>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</si>
  <si>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</si>
  <si>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</si>
  <si>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</si>
  <si>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</si>
  <si>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</si>
  <si>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</si>
  <si>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</si>
  <si>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</si>
  <si>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</si>
  <si>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</si>
  <si>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</si>
  <si>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</si>
  <si>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</si>
  <si>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</si>
  <si>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</si>
  <si>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</si>
  <si>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</si>
  <si>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</si>
  <si>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</si>
  <si>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</si>
  <si>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</si>
  <si>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</si>
  <si>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</si>
  <si>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</si>
  <si>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</si>
  <si>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</si>
  <si>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</si>
  <si>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</si>
  <si>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</si>
  <si>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</si>
  <si>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</si>
  <si>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</si>
  <si>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</si>
  <si>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</si>
  <si>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</si>
  <si>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</si>
  <si>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</si>
  <si>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</si>
  <si>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</si>
  <si>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</si>
  <si>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</si>
  <si>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</si>
  <si>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</si>
  <si>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</si>
  <si>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</si>
  <si>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</si>
  <si>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</si>
  <si>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</si>
  <si>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</si>
  <si>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</si>
  <si>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</si>
  <si>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</si>
  <si>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</si>
  <si>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</si>
  <si>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</si>
  <si>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</si>
  <si>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</si>
  <si>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</si>
  <si>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</si>
  <si>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</si>
  <si>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</si>
  <si>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</si>
  <si>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</si>
  <si>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</si>
  <si>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</si>
  <si>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</si>
  <si>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</si>
  <si>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</si>
  <si>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</si>
  <si>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</si>
  <si>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</si>
  <si>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</si>
  <si>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</si>
  <si>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</si>
  <si>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</si>
  <si>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</si>
  <si>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</si>
  <si>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</si>
  <si>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</si>
  <si>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</si>
  <si>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</si>
  <si>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</si>
  <si>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</si>
  <si>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</si>
  <si>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</si>
  <si>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</si>
  <si>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</si>
  <si>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</si>
  <si>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</si>
  <si>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</si>
  <si>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</si>
  <si>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</si>
  <si>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</si>
  <si>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</si>
  <si>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</si>
  <si>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</si>
  <si>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</si>
  <si>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</si>
  <si>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</si>
  <si>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</si>
  <si>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</si>
  <si>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</si>
  <si>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</si>
  <si>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</si>
  <si>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</si>
  <si>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</si>
  <si>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</si>
  <si>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</si>
  <si>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</si>
  <si>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</si>
  <si>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</si>
  <si>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</si>
  <si>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</si>
  <si>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</si>
  <si>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</si>
  <si>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</si>
  <si>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</si>
  <si>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</si>
  <si>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</si>
  <si>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</si>
  <si>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</si>
  <si>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</si>
  <si>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</si>
  <si>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</si>
  <si>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</si>
  <si>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</si>
  <si>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</si>
  <si>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</si>
  <si>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</si>
  <si>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</si>
  <si>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</si>
  <si>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</si>
  <si>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</si>
  <si>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</si>
  <si>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</si>
  <si>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</si>
  <si>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</si>
  <si>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</si>
  <si>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</si>
  <si>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</si>
  <si>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</si>
  <si>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</si>
  <si>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</si>
  <si>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</si>
  <si>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</si>
  <si>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</si>
  <si>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</si>
  <si>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</si>
  <si>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</si>
  <si>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</si>
  <si>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</si>
  <si>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</si>
  <si>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</si>
  <si>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</si>
  <si>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</si>
  <si>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</si>
  <si>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</si>
  <si>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</si>
  <si>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</si>
  <si>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</si>
  <si>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</si>
  <si>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</si>
  <si>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</si>
  <si>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</si>
  <si>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</si>
  <si>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</si>
  <si>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</si>
  <si>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</si>
  <si>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</si>
  <si>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</si>
  <si>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</si>
  <si>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</si>
  <si>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</si>
  <si>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</si>
  <si>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</si>
  <si>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</si>
  <si>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</si>
  <si>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</si>
  <si>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</si>
  <si>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</si>
  <si>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</si>
  <si>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</si>
  <si>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</si>
  <si>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</si>
  <si>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</si>
  <si>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</si>
  <si>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</si>
  <si>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</si>
  <si>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</si>
  <si>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</si>
  <si>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</si>
  <si>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</si>
  <si>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</si>
  <si>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</si>
  <si>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</si>
  <si>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</si>
  <si>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</si>
  <si>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</si>
  <si>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</si>
  <si>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</si>
  <si>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</si>
  <si>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</si>
  <si>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</si>
  <si>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</si>
  <si>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</si>
  <si>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</si>
  <si>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</si>
  <si>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</si>
  <si>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</si>
  <si>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</si>
  <si>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</si>
  <si>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</si>
  <si>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</si>
  <si>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</si>
  <si>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</si>
  <si>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</si>
  <si>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</si>
  <si>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</si>
  <si>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</si>
  <si>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</si>
  <si>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</si>
  <si>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</si>
  <si>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</si>
  <si>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</si>
  <si>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</si>
  <si>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</si>
  <si>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</si>
  <si>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</si>
  <si>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</si>
  <si>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</si>
  <si>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</si>
  <si>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</si>
  <si>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</si>
  <si>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</si>
  <si>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</si>
  <si>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</si>
  <si>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</si>
  <si>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</si>
  <si>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</si>
  <si>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</si>
  <si>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</si>
  <si>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</si>
  <si>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</si>
  <si>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</si>
  <si>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</si>
  <si>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</si>
  <si>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</si>
  <si>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</si>
  <si>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</si>
  <si>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</si>
  <si>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</si>
  <si>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</si>
  <si>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</si>
  <si>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</si>
  <si>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</si>
  <si>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</si>
  <si>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</si>
  <si>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</si>
  <si>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</si>
  <si>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</si>
  <si>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</si>
  <si>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</si>
  <si>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</si>
  <si>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</si>
  <si>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</si>
  <si>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</si>
  <si>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</si>
  <si>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</si>
  <si>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</si>
  <si>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</si>
  <si>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</si>
  <si>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</si>
  <si>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</si>
  <si>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</si>
  <si>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</si>
  <si>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</si>
  <si>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</si>
  <si>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</si>
  <si>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</si>
  <si>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</si>
  <si>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</si>
  <si>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</si>
  <si>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</si>
  <si>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</si>
  <si>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</si>
  <si>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</si>
  <si>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</si>
  <si>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</si>
  <si>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</si>
  <si>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</si>
  <si>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</si>
  <si>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</si>
  <si>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</si>
  <si>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</si>
  <si>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</si>
  <si>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</si>
  <si>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</si>
  <si>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</si>
  <si>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</si>
  <si>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</si>
  <si>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</si>
  <si>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</si>
  <si>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</si>
  <si>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</si>
  <si>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</si>
  <si>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</si>
  <si>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</si>
  <si>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</si>
  <si>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</si>
  <si>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</si>
  <si>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</si>
  <si>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</si>
  <si>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</si>
  <si>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</si>
  <si>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</si>
  <si>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</si>
  <si>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</si>
  <si>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</si>
  <si>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</si>
  <si>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</si>
  <si>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</si>
  <si>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</si>
  <si>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</si>
  <si>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</si>
  <si>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</si>
  <si>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</si>
  <si>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</si>
  <si>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</si>
  <si>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</si>
  <si>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</si>
  <si>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</si>
  <si>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</si>
  <si>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</si>
  <si>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</si>
  <si>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</si>
  <si>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</si>
  <si>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</si>
  <si>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</si>
  <si>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</si>
  <si>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</si>
  <si>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</si>
  <si>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</si>
  <si>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</si>
  <si>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</si>
  <si>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</si>
  <si>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</si>
  <si>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</si>
  <si>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</si>
  <si>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</si>
  <si>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</si>
  <si>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</si>
  <si>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</si>
  <si>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</si>
  <si>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</si>
  <si>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</si>
  <si>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</si>
  <si>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</si>
  <si>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</si>
  <si>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</si>
  <si>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</si>
  <si>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</si>
  <si>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</si>
  <si>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</si>
  <si>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</si>
  <si>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</si>
  <si>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</si>
  <si>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</si>
  <si>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</si>
  <si>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</si>
  <si>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</si>
  <si>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</si>
  <si>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</si>
  <si>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</si>
  <si>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</si>
  <si>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</si>
  <si>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</si>
  <si>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</si>
  <si>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</si>
  <si>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</si>
  <si>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</si>
  <si>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</si>
  <si>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</si>
  <si>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</si>
  <si>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</si>
  <si>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</si>
  <si>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</si>
  <si>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</si>
  <si>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</si>
  <si>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</si>
  <si>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</si>
  <si>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</si>
  <si>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</si>
  <si>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</si>
  <si>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</si>
  <si>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</si>
  <si>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</si>
  <si>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</si>
  <si>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</si>
  <si>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</si>
  <si>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</si>
  <si>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</si>
  <si>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</si>
  <si>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</si>
  <si>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</si>
  <si>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</si>
  <si>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</si>
  <si>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</si>
  <si>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</si>
  <si>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</si>
  <si>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</si>
  <si>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</si>
  <si>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</si>
  <si>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</si>
  <si>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</si>
  <si>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</si>
  <si>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</si>
  <si>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</si>
  <si>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</si>
  <si>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</si>
  <si>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</si>
  <si>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</si>
  <si>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</si>
  <si>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</si>
  <si>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</si>
  <si>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</si>
  <si>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</si>
  <si>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</si>
  <si>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</si>
  <si>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</si>
  <si>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</si>
  <si>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</si>
  <si>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</si>
  <si>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</si>
  <si>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</si>
  <si>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</si>
  <si>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</si>
  <si>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</si>
  <si>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</si>
  <si>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</si>
  <si>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</si>
  <si>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</si>
  <si>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</si>
  <si>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</si>
  <si>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</si>
  <si>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</si>
  <si>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</si>
  <si>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</si>
  <si>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</si>
  <si>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</si>
  <si>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</si>
  <si>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</si>
  <si>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</si>
  <si>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</si>
  <si>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</si>
  <si>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</si>
  <si>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</si>
  <si>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</si>
  <si>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</si>
  <si>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</si>
  <si>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</si>
  <si>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</si>
  <si>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</si>
  <si>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</si>
  <si>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</si>
  <si>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</si>
  <si>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</si>
  <si>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</si>
  <si>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</si>
  <si>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</si>
  <si>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</si>
  <si>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</si>
  <si>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</si>
  <si>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</si>
  <si>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</si>
  <si>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</si>
  <si>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</si>
  <si>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</si>
  <si>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</si>
  <si>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</si>
  <si>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</si>
  <si>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</si>
  <si>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</si>
  <si>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</si>
  <si>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</si>
  <si>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</si>
  <si>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</si>
  <si>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</si>
  <si>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</si>
  <si>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</si>
  <si>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</si>
  <si>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</si>
  <si>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</si>
  <si>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</si>
  <si>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</si>
  <si>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</si>
  <si>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</si>
  <si>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</si>
  <si>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</si>
  <si>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</si>
  <si>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</si>
  <si>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</si>
  <si>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</si>
  <si>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</si>
  <si>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</si>
  <si>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</si>
  <si>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</si>
  <si>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</si>
  <si>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</si>
  <si>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</si>
  <si>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</si>
  <si>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</si>
  <si>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</si>
  <si>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</si>
  <si>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</si>
  <si>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</si>
  <si>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</si>
  <si>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</si>
  <si>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</si>
  <si>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</si>
  <si>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</si>
  <si>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</si>
  <si>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</si>
  <si>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</si>
  <si>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</si>
  <si>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</si>
  <si>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</si>
  <si>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</si>
  <si>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</si>
  <si>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</si>
  <si>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</si>
  <si>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</si>
  <si>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</si>
  <si>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</si>
  <si>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</si>
  <si>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</si>
  <si>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</si>
  <si>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</si>
  <si>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</si>
  <si>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</si>
  <si>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</si>
  <si>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</si>
  <si>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</si>
  <si>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</si>
  <si>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</si>
  <si>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</si>
  <si>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</si>
  <si>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</si>
  <si>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</si>
  <si>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</si>
  <si>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</si>
  <si>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</si>
  <si>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</si>
  <si>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</si>
  <si>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</si>
  <si>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</si>
  <si>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</si>
  <si>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</si>
  <si>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</si>
  <si>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</si>
  <si>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</si>
  <si>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</si>
  <si>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</si>
  <si>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</si>
  <si>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</si>
  <si>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</si>
  <si>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</si>
  <si>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</si>
  <si>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</si>
  <si>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</si>
  <si>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</si>
  <si>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</si>
  <si>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</si>
  <si>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</si>
  <si>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</si>
  <si>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</si>
  <si>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</si>
  <si>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</si>
  <si>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</si>
  <si>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</si>
  <si>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</si>
  <si>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</si>
  <si>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</si>
  <si>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</si>
  <si>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</si>
  <si>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</si>
  <si>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</si>
  <si>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</si>
  <si>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</si>
  <si>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</si>
  <si>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</si>
  <si>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</si>
  <si>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</si>
  <si>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</si>
  <si>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</si>
  <si>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</si>
  <si>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</si>
  <si>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</si>
  <si>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</si>
  <si>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</si>
  <si>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</si>
  <si>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</si>
  <si>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</si>
  <si>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</si>
  <si>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</si>
  <si>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</si>
  <si>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</si>
  <si>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</si>
  <si>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</si>
  <si>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</si>
  <si>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</si>
  <si>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</si>
  <si>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</si>
  <si>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</si>
  <si>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</si>
  <si>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</si>
  <si>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</si>
  <si>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</si>
  <si>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</si>
  <si>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</si>
  <si>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</si>
  <si>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</si>
  <si>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</si>
  <si>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</si>
  <si>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</si>
  <si>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</si>
  <si>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</si>
  <si>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</si>
  <si>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</si>
  <si>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</si>
  <si>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</si>
  <si>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</si>
  <si>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</si>
  <si>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</si>
  <si>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</si>
  <si>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</si>
  <si>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</si>
  <si>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</si>
  <si>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</si>
  <si>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</si>
  <si>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</si>
  <si>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</si>
  <si>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</si>
  <si>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</si>
  <si>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</si>
  <si>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</si>
  <si>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</si>
  <si>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</si>
  <si>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</si>
  <si>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</si>
  <si>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</si>
  <si>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</si>
  <si>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</si>
  <si>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</si>
  <si>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</si>
  <si>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</si>
  <si>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</si>
  <si>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</si>
  <si>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</si>
  <si>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</si>
  <si>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</si>
  <si>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</si>
  <si>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</si>
  <si>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</si>
  <si>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</si>
  <si>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</si>
  <si>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</si>
  <si>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</si>
  <si>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</si>
  <si>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</si>
  <si>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</si>
  <si>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</si>
  <si>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</si>
  <si>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</si>
  <si>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</si>
  <si>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</si>
  <si>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</si>
  <si>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</si>
  <si>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</si>
  <si>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</si>
  <si>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</si>
  <si>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</si>
  <si>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</si>
  <si>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</si>
  <si>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</si>
  <si>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</si>
  <si>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</si>
  <si>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</si>
  <si>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</si>
  <si>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</si>
  <si>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</si>
  <si>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</si>
  <si>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</si>
  <si>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</si>
  <si>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</si>
  <si>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</si>
  <si>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</si>
  <si>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</si>
  <si>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</si>
  <si>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</si>
  <si>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</si>
  <si>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</si>
  <si>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</si>
  <si>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</si>
  <si>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</si>
  <si>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</si>
  <si>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</si>
  <si>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</si>
  <si>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</si>
  <si>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</si>
  <si>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</si>
  <si>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</si>
  <si>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</si>
  <si>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</si>
  <si>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</si>
  <si>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</si>
  <si>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</si>
  <si>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</si>
  <si>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</si>
  <si>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</si>
  <si>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</si>
  <si>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</si>
  <si>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</si>
  <si>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</si>
  <si>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</si>
  <si>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</si>
  <si>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</si>
  <si>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</si>
  <si>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</si>
  <si>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</si>
  <si>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</si>
  <si>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</si>
  <si>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</si>
  <si>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</si>
  <si>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</si>
  <si>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</si>
  <si>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</si>
  <si>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</si>
  <si>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</si>
  <si>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</si>
  <si>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</si>
  <si>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</si>
  <si>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</si>
  <si>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</si>
  <si>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</si>
  <si>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</si>
  <si>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</si>
  <si>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</si>
  <si>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</si>
  <si>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</si>
  <si>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</si>
  <si>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</si>
  <si>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</si>
  <si>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</si>
  <si>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</si>
  <si>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</si>
  <si>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</si>
  <si>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</si>
  <si>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</si>
  <si>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</si>
  <si>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</si>
  <si>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</si>
  <si>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</si>
  <si>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</si>
  <si>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</si>
  <si>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</si>
  <si>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</si>
  <si>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</si>
  <si>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</si>
  <si>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</si>
  <si>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</si>
  <si>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</si>
  <si>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</si>
  <si>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</si>
  <si>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</si>
  <si>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</si>
  <si>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</si>
  <si>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</si>
  <si>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</si>
  <si>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</si>
  <si>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</si>
  <si>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</si>
  <si>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</si>
  <si>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</si>
  <si>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</si>
  <si>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</si>
  <si>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</si>
  <si>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</si>
  <si>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</si>
  <si>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</si>
  <si>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</si>
  <si>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</si>
  <si>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</si>
  <si>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</si>
  <si>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</si>
  <si>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</si>
  <si>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</si>
  <si>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</si>
  <si>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</si>
  <si>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</si>
  <si>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</si>
  <si>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</si>
  <si>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</si>
  <si>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</si>
  <si>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</si>
  <si>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</si>
  <si>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</si>
  <si>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</si>
  <si>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</si>
  <si>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</si>
  <si>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</si>
  <si>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</si>
  <si>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</si>
  <si>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</si>
  <si>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</si>
  <si>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</si>
  <si>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</si>
  <si>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</si>
  <si>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</si>
  <si>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</si>
  <si>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</si>
  <si>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</si>
  <si>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</si>
  <si>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</si>
  <si>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</si>
  <si>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</si>
  <si>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</si>
  <si>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</si>
  <si>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</si>
  <si>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</si>
  <si>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</si>
  <si>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</si>
  <si>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</si>
  <si>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</si>
  <si>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</si>
  <si>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</si>
  <si>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</si>
  <si>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</si>
  <si>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</si>
  <si>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</si>
  <si>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</si>
  <si>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</si>
  <si>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</si>
  <si>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</si>
  <si>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</si>
  <si>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</si>
  <si>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</si>
  <si>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</si>
  <si>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</si>
  <si>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</si>
  <si>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</si>
  <si>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</si>
  <si>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</si>
  <si>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</si>
  <si>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</si>
  <si>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</si>
  <si>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</si>
  <si>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</si>
  <si>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</si>
  <si>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</si>
  <si>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</si>
  <si>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</si>
  <si>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</si>
  <si>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</si>
  <si>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</si>
  <si>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</si>
  <si>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</si>
  <si>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</si>
  <si>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</si>
  <si>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</si>
  <si>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</si>
  <si>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</si>
  <si>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</si>
  <si>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</si>
  <si>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</si>
  <si>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</si>
  <si>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</si>
  <si>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</si>
  <si>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</si>
  <si>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</si>
  <si>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</si>
  <si>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</si>
  <si>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</si>
  <si>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</si>
  <si>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</si>
  <si>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</si>
  <si>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</si>
  <si>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</si>
  <si>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</si>
  <si>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</si>
  <si>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</si>
  <si>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</si>
  <si>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</si>
  <si>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</si>
  <si>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</si>
  <si>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</si>
  <si>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</si>
  <si>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</si>
  <si>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</si>
  <si>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</si>
  <si>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</si>
  <si>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</si>
  <si>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</si>
  <si>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</si>
  <si>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</si>
  <si>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</si>
  <si>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</si>
  <si>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</si>
  <si>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</si>
  <si>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</si>
  <si>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</si>
  <si>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</si>
  <si>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</si>
  <si>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</si>
  <si>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</si>
  <si>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</si>
  <si>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</si>
  <si>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</si>
  <si>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</si>
  <si>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</si>
  <si>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</si>
  <si>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</si>
  <si>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</si>
  <si>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</si>
  <si>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</si>
  <si>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</si>
  <si>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</si>
  <si>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</si>
  <si>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</si>
  <si>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</si>
  <si>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</si>
  <si>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</si>
  <si>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</si>
  <si>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</si>
  <si>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</si>
  <si>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</si>
  <si>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</si>
  <si>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</si>
  <si>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</si>
  <si>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</si>
  <si>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</si>
  <si>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</si>
  <si>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</si>
  <si>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</si>
  <si>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</si>
  <si>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</si>
  <si>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</si>
  <si>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</si>
  <si>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</si>
  <si>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</si>
  <si>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</si>
  <si>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</si>
  <si>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</si>
  <si>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</si>
  <si>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</si>
  <si>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</si>
  <si>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</si>
  <si>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</si>
  <si>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</si>
  <si>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</si>
  <si>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</si>
  <si>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</si>
  <si>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</si>
  <si>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</si>
  <si>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</si>
  <si>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</si>
  <si>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</si>
  <si>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</si>
  <si>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</si>
  <si>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</si>
  <si>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</si>
  <si>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</si>
  <si>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</si>
  <si>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</si>
  <si>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</si>
  <si>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</si>
  <si>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</si>
  <si>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</si>
  <si>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</si>
  <si>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</si>
  <si>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</si>
  <si>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</si>
  <si>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</si>
  <si>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</si>
  <si>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</si>
  <si>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</si>
  <si>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</si>
  <si>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</si>
  <si>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</si>
  <si>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</si>
  <si>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</si>
  <si>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</si>
  <si>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</si>
  <si>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</si>
  <si>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</si>
  <si>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</si>
  <si>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</si>
  <si>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</si>
  <si>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</si>
  <si>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</si>
  <si>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</si>
  <si>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</si>
  <si>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</si>
  <si>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</si>
  <si>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</si>
  <si>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</si>
  <si>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</si>
  <si>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</si>
  <si>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</si>
  <si>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</si>
  <si>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</si>
  <si>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</si>
  <si>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</si>
  <si>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</si>
  <si>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</si>
  <si>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</si>
  <si>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</si>
  <si>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</si>
  <si>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</si>
  <si>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</si>
  <si>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</si>
  <si>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</si>
  <si>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</si>
  <si>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</si>
  <si>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</si>
  <si>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</si>
  <si>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</si>
  <si>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</si>
  <si>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</si>
  <si>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</si>
  <si>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</si>
  <si>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</si>
  <si>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</si>
  <si>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</si>
  <si>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</si>
  <si>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</si>
  <si>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</si>
  <si>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</si>
  <si>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</si>
  <si>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</si>
  <si>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</si>
  <si>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</si>
  <si>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</si>
  <si>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</si>
  <si>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</si>
  <si>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</si>
  <si>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</si>
  <si>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</si>
  <si>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</si>
  <si>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</si>
  <si>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</si>
  <si>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</si>
  <si>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</si>
  <si>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</si>
  <si>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</si>
  <si>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</si>
  <si>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</si>
  <si>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</si>
  <si>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</si>
  <si>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</si>
  <si>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</si>
  <si>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</si>
  <si>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</si>
  <si>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</si>
  <si>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</si>
  <si>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</si>
  <si>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</si>
  <si>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</si>
  <si>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</si>
  <si>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</si>
  <si>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</si>
  <si>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</si>
  <si>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</si>
  <si>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</si>
  <si>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</si>
  <si>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</si>
  <si>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</si>
  <si>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</si>
  <si>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</si>
  <si>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</si>
  <si>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</si>
  <si>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</si>
  <si>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</si>
  <si>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</si>
  <si>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</si>
  <si>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</si>
  <si>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</si>
  <si>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</si>
  <si>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</si>
  <si>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</si>
  <si>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</si>
  <si>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</si>
  <si>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</si>
  <si>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</si>
  <si>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</si>
  <si>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</si>
  <si>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</si>
  <si>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</si>
  <si>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</si>
  <si>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</si>
  <si>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</si>
  <si>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</si>
  <si>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</si>
  <si>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</si>
  <si>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</si>
  <si>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</si>
  <si>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</si>
  <si>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</si>
  <si>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</si>
  <si>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</si>
  <si>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</si>
  <si>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</si>
  <si>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</si>
  <si>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</si>
  <si>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</si>
  <si>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</si>
  <si>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</si>
  <si>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</si>
  <si>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</si>
  <si>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</si>
  <si>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</si>
  <si>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</si>
  <si>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</si>
  <si>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</si>
  <si>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</si>
  <si>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</si>
  <si>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</si>
  <si>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</si>
  <si>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</si>
  <si>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</si>
  <si>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</si>
  <si>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</si>
  <si>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</si>
  <si>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</si>
  <si>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</si>
  <si>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</si>
  <si>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</si>
  <si>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</si>
  <si>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</si>
  <si>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</si>
  <si>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</si>
  <si>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</si>
  <si>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</si>
  <si>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</si>
  <si>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</si>
  <si>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</si>
  <si>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</si>
  <si>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</si>
  <si>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</si>
  <si>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</si>
  <si>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</si>
  <si>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</si>
  <si>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</si>
  <si>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</si>
  <si>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</si>
  <si>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</si>
  <si>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</si>
  <si>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</si>
  <si>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</si>
  <si>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</si>
  <si>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</si>
  <si>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</si>
  <si>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</si>
  <si>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</si>
  <si>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</si>
  <si>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</si>
  <si>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</si>
  <si>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</si>
  <si>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</si>
  <si>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</si>
  <si>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</si>
  <si>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</si>
  <si>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</si>
  <si>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</si>
  <si>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</si>
  <si>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</si>
  <si>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</si>
  <si>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</si>
  <si>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</si>
  <si>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</si>
  <si>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</si>
  <si>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</si>
  <si>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</si>
  <si>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</si>
  <si>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</si>
  <si>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</si>
  <si>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</si>
  <si>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</si>
  <si>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</si>
  <si>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</si>
  <si>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</si>
  <si>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</si>
  <si>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</si>
  <si>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</si>
  <si>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</si>
  <si>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</si>
  <si>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</si>
  <si>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</si>
  <si>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</si>
  <si>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</si>
  <si>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</si>
  <si>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</si>
  <si>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</si>
  <si>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</si>
  <si>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</si>
  <si>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</si>
  <si>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</si>
  <si>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</si>
  <si>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</si>
  <si>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</si>
  <si>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</si>
  <si>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</si>
  <si>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</si>
  <si>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</si>
  <si>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</si>
  <si>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</si>
  <si>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</si>
  <si>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</si>
  <si>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</si>
  <si>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</si>
  <si>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</si>
  <si>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</si>
  <si>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</si>
  <si>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</si>
  <si>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</si>
  <si>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</si>
  <si>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</si>
  <si>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</si>
  <si>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</si>
  <si>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</si>
  <si>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</si>
  <si>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</si>
  <si>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</si>
  <si>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</si>
  <si>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</si>
  <si>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</si>
  <si>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</si>
  <si>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</si>
  <si>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</si>
  <si>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</si>
  <si>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</si>
  <si>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</si>
  <si>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</si>
  <si>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</si>
  <si>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</si>
  <si>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</si>
  <si>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</si>
  <si>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</si>
  <si>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</si>
  <si>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</si>
  <si>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</si>
  <si>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</si>
  <si>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</si>
  <si>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</si>
  <si>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</si>
  <si>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</si>
  <si>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</si>
  <si>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</si>
  <si>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</si>
  <si>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</si>
  <si>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</si>
  <si>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</si>
  <si>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</si>
  <si>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</si>
  <si>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</si>
  <si>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</si>
  <si>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</si>
  <si>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</si>
  <si>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</si>
  <si>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</si>
  <si>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</si>
  <si>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</si>
  <si>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</si>
  <si>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</si>
  <si>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</si>
  <si>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</si>
  <si>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</si>
  <si>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</si>
  <si>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</si>
  <si>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</si>
  <si>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</si>
  <si>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</si>
  <si>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</si>
  <si>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</si>
  <si>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</si>
  <si>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</si>
  <si>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</si>
  <si>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</si>
  <si>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</si>
  <si>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</si>
  <si>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</si>
  <si>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</si>
  <si>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</si>
  <si>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</si>
  <si>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</si>
  <si>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</si>
  <si>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</si>
  <si>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</si>
  <si>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</si>
  <si>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</si>
  <si>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</si>
  <si>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</si>
  <si>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</si>
  <si>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</si>
  <si>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</si>
  <si>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</si>
  <si>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</si>
  <si>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</si>
  <si>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</si>
  <si>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</si>
  <si>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</si>
  <si>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</si>
  <si>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</si>
  <si>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</si>
  <si>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</si>
  <si>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</si>
  <si>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</si>
  <si>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</si>
  <si>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</si>
  <si>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</si>
  <si>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</si>
  <si>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</si>
  <si>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</si>
  <si>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</si>
  <si>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</si>
  <si>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</si>
  <si>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</si>
  <si>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</si>
  <si>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</si>
  <si>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</si>
  <si>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</si>
  <si>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</si>
  <si>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</si>
  <si>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</si>
  <si>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</si>
  <si>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</si>
  <si>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</si>
  <si>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</si>
  <si>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</si>
  <si>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</si>
  <si>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</si>
  <si>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</si>
  <si>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</si>
  <si>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</si>
  <si>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</si>
  <si>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</si>
  <si>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</si>
  <si>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</si>
  <si>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</si>
  <si>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</si>
  <si>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</si>
  <si>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</si>
  <si>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</si>
  <si>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</si>
  <si>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</si>
  <si>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</si>
  <si>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</si>
  <si>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</si>
  <si>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</si>
  <si>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</si>
  <si>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</si>
  <si>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</si>
  <si>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</si>
  <si>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</si>
  <si>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</si>
  <si>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</si>
  <si>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</si>
  <si>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</si>
  <si>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</si>
  <si>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</si>
  <si>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</si>
  <si>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</si>
  <si>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</si>
  <si>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</si>
  <si>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</si>
  <si>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</si>
  <si>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</si>
  <si>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</si>
  <si>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</si>
  <si>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</si>
  <si>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</si>
  <si>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</si>
  <si>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</si>
  <si>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</si>
  <si>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</si>
  <si>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</si>
  <si>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</si>
  <si>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</si>
  <si>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</si>
  <si>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</si>
  <si>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</si>
  <si>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</si>
  <si>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</si>
  <si>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</si>
  <si>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</si>
  <si>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</si>
  <si>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</si>
  <si>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</si>
  <si>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</si>
  <si>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</si>
  <si>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</si>
  <si>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</si>
  <si>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</si>
  <si>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</si>
  <si>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</si>
  <si>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</si>
  <si>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</si>
  <si>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</si>
  <si>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</si>
  <si>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</si>
  <si>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</si>
  <si>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</si>
  <si>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</si>
  <si>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</si>
  <si>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</si>
  <si>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</si>
  <si>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</si>
  <si>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</si>
  <si>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</si>
  <si>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</si>
  <si>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</si>
  <si>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</si>
  <si>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</si>
  <si>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</si>
  <si>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</si>
  <si>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</si>
  <si>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</si>
  <si>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</si>
  <si>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</si>
  <si>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</si>
  <si>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</si>
  <si>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</si>
  <si>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</si>
  <si>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</si>
  <si>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</si>
  <si>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</si>
  <si>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</si>
  <si>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</si>
  <si>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</si>
  <si>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</si>
  <si>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</si>
  <si>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</si>
  <si>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</si>
  <si>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</si>
  <si>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</si>
  <si>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</si>
  <si>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</si>
  <si>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</si>
  <si>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</si>
  <si>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</si>
  <si>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</si>
  <si>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</si>
  <si>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</si>
  <si>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</si>
  <si>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</si>
  <si>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</si>
  <si>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</si>
  <si>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</si>
  <si>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</si>
  <si>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</si>
  <si>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</si>
  <si>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</si>
  <si>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</si>
  <si>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</si>
  <si>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</si>
  <si>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</si>
  <si>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</si>
  <si>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</si>
  <si>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</si>
  <si>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</si>
  <si>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</si>
  <si>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</si>
  <si>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</si>
  <si>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</si>
  <si>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</si>
  <si>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</si>
  <si>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</si>
  <si>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</si>
  <si>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</si>
  <si>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</si>
  <si>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</si>
  <si>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</si>
  <si>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</si>
  <si>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</si>
  <si>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</si>
  <si>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</si>
  <si>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</si>
  <si>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</si>
  <si>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</si>
  <si>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</si>
  <si>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</si>
  <si>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</si>
  <si>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</si>
  <si>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</si>
  <si>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</si>
  <si>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</si>
  <si>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</si>
  <si>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</si>
  <si>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</si>
  <si>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</si>
  <si>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</si>
  <si>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</si>
  <si>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</si>
  <si>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</si>
  <si>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</si>
  <si>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</si>
  <si>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</si>
  <si>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</si>
  <si>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</si>
  <si>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</si>
  <si>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</si>
  <si>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</si>
  <si>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</si>
  <si>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</si>
  <si>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</si>
  <si>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</si>
  <si>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</si>
  <si>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</si>
  <si>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</si>
  <si>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</si>
  <si>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</si>
  <si>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</si>
  <si>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</si>
  <si>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</si>
  <si>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</si>
  <si>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</si>
  <si>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</si>
  <si>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</si>
  <si>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</si>
  <si>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</si>
  <si>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</si>
  <si>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</si>
  <si>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</si>
  <si>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</si>
  <si>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</si>
  <si>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</si>
  <si>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</si>
  <si>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</si>
  <si>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</si>
  <si>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</si>
  <si>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</si>
  <si>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</si>
  <si>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</si>
  <si>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</si>
  <si>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</si>
  <si>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</si>
  <si>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</si>
  <si>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</si>
  <si>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</si>
  <si>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</si>
  <si>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</si>
  <si>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</si>
  <si>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</si>
  <si>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</si>
  <si>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</si>
  <si>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</si>
  <si>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</si>
  <si>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</si>
  <si>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</si>
  <si>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</si>
  <si>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</si>
  <si>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</si>
  <si>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</si>
  <si>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</si>
  <si>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</si>
  <si>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</si>
  <si>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</si>
  <si>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</si>
  <si>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</si>
  <si>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</si>
  <si>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</si>
  <si>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</si>
  <si>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</si>
  <si>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</si>
  <si>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</si>
  <si>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</si>
  <si>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</si>
  <si>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</si>
  <si>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</si>
  <si>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</si>
  <si>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</si>
  <si>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</si>
  <si>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</si>
  <si>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</si>
  <si>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</si>
  <si>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</si>
  <si>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</si>
  <si>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</si>
  <si>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</si>
  <si>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</si>
  <si>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</si>
  <si>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</si>
  <si>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</si>
  <si>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</si>
  <si>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</si>
  <si>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</si>
  <si>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</si>
  <si>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</si>
  <si>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</si>
  <si>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</si>
  <si>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</si>
  <si>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</si>
  <si>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</si>
  <si>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</si>
  <si>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</si>
  <si>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</si>
  <si>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</si>
  <si>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</si>
  <si>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</si>
  <si>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</si>
  <si>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</si>
  <si>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</si>
  <si>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</si>
  <si>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</si>
  <si>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</si>
  <si>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</si>
  <si>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</si>
  <si>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</si>
  <si>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</si>
  <si>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</si>
  <si>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</si>
  <si>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</si>
  <si>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</si>
  <si>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</si>
  <si>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</si>
  <si>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</si>
  <si>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</si>
  <si>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</si>
  <si>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</si>
  <si>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</si>
  <si>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</si>
  <si>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</si>
  <si>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</si>
  <si>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</si>
  <si>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</si>
  <si>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</si>
  <si>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</si>
  <si>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</si>
  <si>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</si>
  <si>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</si>
  <si>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</si>
  <si>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</si>
  <si>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</si>
  <si>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</si>
  <si>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</si>
  <si>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</si>
  <si>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</si>
  <si>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</si>
  <si>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</si>
  <si>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</si>
  <si>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</si>
  <si>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</si>
  <si>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</si>
  <si>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</si>
  <si>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</si>
  <si>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</si>
  <si>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</si>
  <si>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</si>
  <si>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</si>
  <si>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</si>
  <si>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</si>
  <si>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</si>
  <si>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</si>
  <si>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</si>
  <si>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</si>
  <si>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</si>
  <si>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</si>
  <si>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</si>
  <si>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</si>
  <si>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</si>
  <si>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</si>
  <si>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</si>
  <si>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</si>
  <si>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</si>
  <si>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</si>
  <si>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</si>
  <si>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</si>
  <si>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</si>
  <si>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</si>
  <si>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</si>
  <si>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</si>
  <si>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</si>
  <si>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</si>
  <si>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</si>
  <si>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</si>
  <si>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</si>
  <si>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</si>
  <si>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</si>
  <si>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</si>
  <si>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</si>
  <si>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</si>
  <si>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</si>
  <si>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</si>
  <si>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</si>
  <si>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</si>
  <si>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</si>
  <si>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</si>
  <si>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</si>
  <si>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</si>
  <si>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</si>
  <si>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</si>
  <si>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</si>
  <si>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</si>
  <si>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</si>
  <si>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</si>
  <si>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</si>
  <si>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</si>
  <si>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</si>
  <si>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</si>
  <si>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</si>
  <si>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</si>
  <si>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</si>
  <si>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</si>
  <si>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</si>
  <si>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</si>
  <si>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</si>
  <si>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</si>
  <si>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</si>
  <si>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</si>
  <si>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</si>
  <si>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</si>
  <si>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</si>
  <si>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</si>
  <si>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</si>
  <si>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</si>
  <si>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</si>
  <si>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</si>
  <si>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</si>
  <si>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</si>
  <si>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</si>
  <si>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</si>
  <si>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</si>
  <si>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</si>
  <si>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</si>
  <si>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</si>
  <si>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</si>
  <si>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</si>
  <si>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</si>
  <si>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</si>
  <si>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</si>
  <si>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</si>
  <si>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</si>
  <si>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</si>
  <si>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</si>
  <si>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</si>
  <si>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</si>
  <si>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</si>
  <si>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</si>
  <si>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</si>
  <si>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</si>
  <si>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</si>
  <si>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</si>
  <si>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</si>
  <si>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</si>
  <si>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</si>
  <si>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</si>
  <si>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</si>
  <si>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</si>
  <si>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</si>
  <si>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</si>
  <si>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</si>
  <si>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</si>
  <si>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</si>
  <si>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</si>
  <si>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</si>
  <si>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</si>
  <si>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</si>
  <si>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</si>
  <si>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</si>
  <si>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</si>
  <si>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</si>
  <si>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</si>
  <si>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</si>
  <si>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</si>
  <si>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</si>
  <si>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</si>
  <si>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</si>
  <si>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</si>
  <si>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</si>
  <si>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</si>
  <si>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</si>
  <si>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</si>
  <si>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</si>
  <si>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</si>
  <si>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</si>
  <si>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</si>
  <si>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</si>
  <si>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</si>
  <si>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</si>
  <si>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</si>
  <si>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</si>
  <si>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</si>
  <si>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</si>
  <si>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</si>
  <si>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</si>
  <si>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</si>
  <si>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</si>
  <si>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</si>
  <si>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</si>
  <si>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</si>
  <si>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</si>
  <si>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</si>
  <si>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</si>
  <si>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</si>
  <si>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</si>
  <si>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</si>
  <si>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</si>
  <si>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</si>
  <si>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</si>
  <si>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</si>
  <si>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</si>
  <si>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</si>
  <si>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</si>
  <si>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</si>
  <si>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</si>
  <si>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</si>
  <si>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</si>
  <si>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</si>
  <si>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</si>
  <si>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</si>
  <si>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</si>
  <si>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</si>
  <si>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</si>
  <si>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</si>
  <si>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</si>
  <si>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</si>
  <si>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</si>
  <si>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</si>
  <si>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</si>
  <si>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</si>
  <si>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</si>
  <si>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</si>
  <si>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</si>
  <si>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</si>
  <si>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</si>
  <si>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</si>
  <si>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</si>
  <si>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</si>
  <si>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</si>
  <si>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</si>
  <si>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</si>
  <si>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</si>
  <si>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</si>
  <si>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</si>
  <si>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</si>
  <si>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</si>
  <si>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</si>
  <si>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</si>
  <si>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</si>
  <si>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</si>
  <si>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</si>
  <si>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</si>
  <si>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</si>
  <si>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</si>
  <si>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</si>
  <si>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</si>
  <si>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</si>
  <si>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</si>
  <si>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</si>
  <si>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</si>
  <si>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</si>
  <si>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</si>
  <si>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</si>
  <si>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</si>
  <si>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</si>
  <si>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</si>
  <si>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</si>
  <si>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</si>
  <si>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</si>
  <si>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</si>
  <si>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</si>
  <si>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</si>
  <si>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</si>
  <si>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</si>
  <si>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</si>
  <si>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</si>
  <si>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</si>
  <si>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</si>
  <si>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</si>
  <si>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</si>
  <si>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</si>
  <si>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</si>
  <si>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</si>
  <si>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</si>
  <si>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</si>
  <si>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</si>
  <si>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</si>
  <si>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</si>
  <si>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</si>
  <si>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</si>
  <si>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</si>
  <si>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</si>
  <si>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</si>
  <si>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</si>
  <si>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</si>
  <si>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</si>
  <si>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</si>
  <si>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</si>
  <si>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</si>
  <si>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</si>
  <si>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</si>
  <si>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</si>
  <si>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</si>
  <si>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</si>
  <si>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</si>
  <si>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</si>
  <si>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</si>
  <si>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</si>
  <si>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</si>
  <si>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</si>
  <si>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</si>
  <si>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</si>
  <si>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</si>
  <si>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</si>
  <si>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</si>
  <si>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</si>
  <si>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</si>
  <si>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</si>
  <si>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</si>
  <si>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</si>
  <si>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</si>
  <si>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</si>
  <si>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</si>
  <si>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</si>
  <si>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</si>
  <si>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</si>
  <si>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</si>
  <si>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</si>
  <si>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</si>
  <si>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</si>
  <si>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</si>
  <si>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</si>
  <si>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</si>
  <si>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</si>
  <si>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</si>
  <si>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</si>
  <si>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</si>
  <si>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</si>
  <si>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</si>
  <si>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</si>
  <si>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</si>
  <si>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</si>
  <si>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</si>
  <si>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</si>
  <si>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</si>
  <si>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</si>
  <si>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</si>
  <si>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</si>
  <si>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</si>
  <si>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</si>
  <si>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</si>
  <si>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</si>
  <si>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</si>
  <si>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</si>
  <si>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</si>
  <si>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</si>
  <si>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</si>
  <si>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</si>
  <si>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</si>
  <si>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</si>
  <si>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</si>
  <si>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</si>
  <si>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</si>
  <si>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</si>
  <si>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</si>
  <si>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</si>
  <si>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</si>
  <si>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</si>
  <si>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</si>
  <si>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</si>
  <si>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</si>
  <si>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</si>
  <si>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</si>
  <si>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</si>
  <si>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</si>
  <si>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</si>
  <si>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</si>
  <si>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</si>
  <si>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</si>
  <si>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</si>
  <si>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</si>
  <si>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</si>
  <si>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</si>
  <si>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</si>
  <si>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</si>
  <si>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</si>
  <si>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</si>
  <si>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</si>
  <si>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</si>
  <si>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</si>
  <si>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</si>
  <si>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</si>
  <si>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</si>
  <si>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</si>
  <si>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</si>
  <si>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</si>
  <si>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</si>
  <si>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</si>
  <si>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</si>
  <si>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</si>
  <si>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</si>
  <si>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</si>
  <si>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</si>
  <si>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</si>
  <si>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</si>
  <si>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</si>
  <si>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</si>
  <si>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</si>
  <si>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</si>
  <si>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</si>
  <si>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</si>
  <si>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</si>
  <si>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</si>
  <si>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</si>
  <si>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</si>
  <si>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</si>
  <si>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</si>
  <si>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</si>
  <si>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</si>
  <si>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</si>
  <si>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</si>
  <si>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</si>
  <si>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</si>
  <si>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</si>
  <si>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</si>
  <si>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</si>
  <si>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</si>
  <si>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</si>
  <si>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</si>
  <si>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</si>
  <si>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</si>
  <si>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</si>
  <si>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</si>
  <si>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</si>
  <si>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</si>
  <si>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</si>
  <si>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</si>
  <si>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</si>
  <si>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</si>
  <si>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</si>
  <si>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</si>
  <si>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</si>
  <si>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</si>
  <si>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</si>
  <si>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</si>
  <si>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</si>
  <si>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</si>
  <si>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</si>
  <si>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</si>
  <si>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</si>
  <si>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</si>
  <si>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</si>
  <si>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</si>
  <si>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</si>
  <si>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</si>
  <si>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</si>
  <si>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</si>
  <si>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</si>
  <si>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</si>
  <si>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</si>
  <si>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</si>
  <si>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</si>
  <si>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</si>
  <si>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</si>
  <si>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</si>
  <si>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</si>
  <si>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</si>
  <si>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</si>
  <si>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</si>
  <si>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</si>
  <si>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</si>
  <si>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</si>
  <si>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</si>
  <si>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</si>
  <si>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</si>
  <si>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</si>
  <si>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</si>
  <si>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</si>
  <si>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</si>
  <si>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</si>
  <si>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</si>
  <si>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</si>
  <si>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</si>
  <si>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</si>
  <si>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</si>
  <si>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</si>
  <si>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</si>
  <si>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</si>
  <si>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</si>
  <si>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</si>
  <si>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</si>
  <si>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</si>
  <si>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</si>
  <si>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</si>
  <si>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</si>
  <si>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</si>
  <si>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</si>
  <si>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</si>
  <si>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</si>
  <si>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</si>
  <si>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</si>
  <si>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</si>
  <si>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</si>
  <si>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</si>
  <si>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</si>
  <si>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</si>
  <si>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</si>
  <si>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</si>
  <si>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</si>
  <si>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</si>
  <si>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</si>
  <si>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</si>
  <si>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</si>
  <si>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</si>
  <si>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</si>
  <si>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</si>
  <si>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</si>
  <si>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</si>
  <si>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</si>
  <si>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</si>
  <si>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</si>
  <si>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</si>
  <si>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</si>
  <si>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</si>
  <si>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</si>
  <si>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</si>
  <si>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</si>
  <si>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</si>
  <si>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</si>
  <si>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</si>
  <si>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</si>
  <si>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</si>
  <si>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</si>
  <si>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</si>
  <si>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</si>
  <si>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</si>
  <si>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</si>
  <si>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</si>
  <si>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</si>
  <si>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</si>
  <si>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</si>
  <si>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</si>
  <si>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</si>
  <si>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</si>
  <si>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</si>
  <si>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</si>
  <si>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</si>
  <si>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</si>
  <si>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</si>
  <si>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</si>
  <si>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</si>
  <si>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</si>
  <si>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</si>
  <si>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</si>
  <si>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</si>
  <si>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</si>
  <si>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</si>
  <si>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</si>
  <si>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</si>
  <si>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</si>
  <si>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</si>
  <si>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</si>
  <si>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</si>
  <si>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</si>
  <si>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</si>
  <si>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</si>
  <si>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</si>
  <si>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</si>
  <si>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</si>
  <si>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</si>
  <si>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</si>
  <si>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</si>
  <si>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</si>
  <si>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</si>
  <si>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</si>
  <si>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</si>
  <si>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</si>
  <si>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</si>
  <si>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</si>
  <si>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</si>
  <si>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</si>
  <si>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</si>
  <si>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</si>
  <si>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</si>
  <si>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</si>
  <si>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</si>
  <si>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</si>
  <si>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</si>
  <si>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</si>
  <si>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</si>
  <si>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</si>
  <si>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</si>
  <si>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</si>
  <si>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</si>
  <si>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</si>
  <si>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</si>
  <si>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</si>
  <si>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</si>
  <si>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</si>
  <si>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</si>
  <si>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</si>
  <si>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</si>
  <si>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</si>
  <si>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</si>
  <si>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</si>
  <si>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</si>
  <si>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</si>
  <si>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</si>
  <si>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</si>
  <si>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</si>
  <si>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</si>
  <si>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</si>
  <si>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</si>
  <si>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</si>
  <si>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</si>
  <si>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</si>
  <si>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</si>
  <si>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</si>
  <si>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</si>
  <si>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</si>
  <si>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</si>
  <si>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</si>
  <si>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</si>
  <si>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</si>
  <si>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</si>
  <si>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</si>
  <si>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</si>
  <si>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</si>
  <si>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</si>
  <si>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</si>
  <si>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</si>
  <si>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</si>
  <si>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</si>
  <si>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</si>
  <si>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</si>
  <si>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</si>
  <si>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</si>
  <si>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</si>
  <si>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</si>
  <si>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</si>
  <si>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</si>
  <si>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</si>
  <si>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</si>
  <si>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</si>
  <si>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</si>
  <si>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</si>
  <si>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</si>
  <si>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</si>
  <si>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</si>
  <si>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</si>
  <si>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</si>
  <si>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</si>
  <si>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</si>
  <si>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</si>
  <si>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</si>
  <si>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</si>
  <si>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</si>
  <si>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</si>
  <si>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</si>
  <si>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</si>
  <si>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</si>
  <si>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</si>
  <si>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</si>
  <si>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</si>
  <si>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</si>
  <si>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</si>
  <si>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</si>
  <si>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</si>
  <si>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</si>
  <si>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</si>
  <si>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</si>
  <si>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</si>
  <si>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</si>
  <si>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</si>
  <si>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</si>
  <si>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</si>
  <si>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</si>
  <si>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</si>
  <si>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</si>
  <si>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</si>
  <si>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</si>
  <si>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</si>
  <si>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</si>
  <si>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</si>
  <si>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</si>
  <si>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</si>
  <si>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</si>
  <si>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</si>
  <si>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</si>
  <si>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</si>
  <si>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</si>
  <si>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</si>
  <si>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</si>
  <si>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</si>
  <si>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</si>
  <si>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</si>
  <si>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</si>
  <si>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</si>
  <si>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</si>
  <si>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</si>
  <si>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</si>
  <si>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</si>
  <si>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</si>
  <si>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</si>
  <si>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</si>
  <si>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</si>
  <si>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</si>
  <si>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</si>
  <si>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</si>
  <si>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</si>
  <si>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</si>
  <si>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</si>
  <si>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</si>
  <si>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</si>
  <si>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</si>
  <si>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</si>
  <si>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</si>
  <si>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</si>
  <si>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</si>
  <si>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</si>
  <si>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</si>
  <si>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</si>
  <si>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</si>
  <si>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</si>
  <si>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</si>
  <si>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</si>
  <si>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</si>
  <si>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</si>
  <si>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</si>
  <si>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</si>
  <si>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</si>
  <si>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</si>
  <si>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</si>
  <si>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</si>
  <si>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</si>
  <si>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</si>
  <si>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</si>
  <si>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</si>
  <si>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</si>
  <si>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</si>
  <si>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</si>
  <si>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</si>
  <si>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</si>
  <si>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</si>
  <si>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</si>
  <si>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</si>
  <si>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</si>
  <si>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</si>
  <si>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</si>
  <si>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</si>
  <si>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</si>
  <si>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</si>
  <si>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</si>
  <si>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</si>
  <si>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</si>
  <si>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</si>
  <si>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</si>
  <si>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</si>
  <si>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</si>
  <si>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</si>
  <si>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</si>
  <si>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</si>
  <si>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</si>
  <si>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</si>
  <si>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</si>
  <si>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</si>
  <si>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</si>
  <si>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</si>
  <si>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</si>
  <si>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</si>
  <si>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</si>
  <si>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</si>
  <si>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</si>
  <si>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</si>
  <si>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</si>
  <si>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</si>
  <si>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</si>
  <si>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</si>
  <si>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</si>
  <si>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</si>
  <si>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</si>
  <si>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</si>
  <si>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</si>
  <si>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</si>
  <si>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</si>
  <si>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</si>
  <si>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</si>
  <si>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</si>
  <si>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</si>
  <si>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</si>
  <si>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</si>
  <si>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</si>
  <si>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</si>
  <si>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</si>
  <si>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</si>
  <si>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</si>
  <si>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</si>
  <si>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</si>
  <si>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</si>
  <si>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</si>
  <si>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</si>
  <si>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</si>
  <si>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</si>
  <si>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</si>
  <si>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</si>
  <si>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</si>
  <si>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</si>
  <si>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</si>
  <si>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</si>
  <si>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</si>
  <si>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</si>
  <si>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</si>
  <si>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</si>
  <si>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</si>
  <si>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</si>
  <si>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</si>
  <si>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</si>
  <si>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</si>
  <si>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</si>
  <si>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</si>
  <si>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</si>
  <si>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</si>
  <si>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</si>
  <si>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</si>
  <si>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</si>
  <si>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</si>
  <si>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</si>
  <si>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</si>
  <si>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</si>
  <si>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</si>
  <si>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</si>
  <si>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</si>
  <si>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</si>
  <si>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</si>
  <si>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</si>
  <si>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</si>
  <si>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</si>
  <si>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</si>
  <si>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</si>
  <si>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</si>
  <si>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</si>
  <si>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</si>
  <si>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</si>
  <si>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</si>
  <si>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</si>
  <si>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</si>
  <si>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</si>
  <si>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</si>
  <si>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</si>
  <si>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</si>
  <si>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</si>
  <si>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</si>
  <si>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</si>
  <si>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</si>
  <si>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</si>
  <si>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</si>
  <si>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</si>
  <si>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</si>
  <si>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</si>
  <si>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</si>
  <si>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</si>
  <si>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</si>
  <si>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</si>
  <si>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</si>
  <si>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</si>
  <si>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</si>
  <si>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</si>
  <si>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</si>
  <si>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</si>
  <si>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</si>
  <si>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</si>
  <si>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</si>
  <si>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</si>
  <si>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</si>
  <si>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</si>
  <si>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</si>
  <si>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</si>
  <si>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</si>
  <si>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</si>
  <si>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</si>
  <si>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</si>
  <si>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</si>
  <si>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</si>
  <si>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</si>
  <si>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</si>
  <si>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</si>
  <si>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</si>
  <si>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</si>
  <si>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</si>
  <si>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</si>
  <si>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</si>
  <si>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</si>
  <si>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</si>
  <si>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</si>
  <si>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</si>
  <si>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</si>
  <si>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</si>
  <si>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</si>
  <si>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</si>
  <si>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</si>
  <si>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</si>
  <si>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</si>
  <si>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</si>
  <si>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</si>
  <si>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</si>
  <si>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</si>
  <si>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</si>
  <si>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</si>
  <si>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</si>
  <si>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</si>
  <si>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</si>
  <si>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</si>
  <si>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</si>
  <si>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</si>
  <si>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</si>
  <si>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</si>
  <si>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</si>
  <si>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</si>
  <si>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</si>
  <si>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</si>
  <si>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</si>
  <si>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</si>
  <si>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</si>
  <si>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</si>
  <si>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</si>
  <si>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</si>
  <si>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</si>
  <si>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</si>
  <si>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</si>
  <si>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</si>
  <si>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</si>
  <si>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</si>
  <si>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</si>
  <si>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</si>
  <si>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</si>
  <si>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</si>
  <si>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</si>
  <si>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</si>
  <si>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</si>
  <si>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</si>
  <si>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</si>
  <si>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</si>
  <si>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</si>
  <si>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</si>
  <si>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</si>
  <si>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</si>
  <si>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</si>
  <si>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</si>
  <si>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</si>
  <si>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</si>
  <si>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</si>
  <si>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</si>
  <si>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</si>
  <si>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</si>
  <si>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</si>
  <si>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</si>
  <si>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</si>
  <si>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</si>
  <si>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</si>
  <si>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</si>
  <si>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</si>
  <si>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</si>
  <si>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</si>
  <si>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</si>
  <si>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</si>
  <si>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</si>
  <si>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</si>
  <si>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</si>
  <si>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</si>
  <si>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</si>
  <si>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</si>
  <si>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</si>
  <si>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</si>
  <si>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</si>
  <si>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</si>
  <si>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</si>
  <si>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</si>
  <si>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</si>
  <si>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</si>
  <si>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</si>
  <si>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</si>
  <si>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</si>
  <si>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</si>
  <si>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</si>
  <si>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</si>
  <si>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</si>
  <si>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</si>
  <si>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</si>
  <si>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</si>
  <si>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</si>
  <si>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</si>
  <si>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</si>
  <si>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</si>
  <si>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</si>
  <si>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</si>
  <si>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</si>
  <si>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</si>
  <si>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</si>
  <si>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</si>
  <si>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</si>
  <si>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</si>
  <si>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</si>
  <si>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</si>
  <si>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</si>
  <si>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</si>
  <si>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</si>
  <si>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</si>
  <si>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</si>
  <si>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</si>
  <si>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</si>
  <si>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</si>
  <si>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</si>
  <si>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</si>
  <si>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</si>
  <si>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</si>
  <si>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</si>
  <si>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</si>
  <si>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</si>
  <si>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</si>
  <si>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</si>
  <si>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</si>
  <si>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</si>
  <si>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</si>
  <si>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</si>
  <si>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</si>
  <si>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</si>
  <si>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</si>
  <si>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</si>
  <si>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</si>
  <si>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</si>
  <si>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</si>
  <si>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</si>
  <si>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</si>
  <si>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</si>
  <si>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</si>
  <si>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</si>
  <si>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</si>
  <si>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</si>
  <si>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</si>
  <si>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</si>
  <si>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</si>
  <si>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</si>
  <si>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</si>
  <si>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</si>
  <si>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</si>
  <si>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</si>
  <si>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</si>
  <si>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</si>
  <si>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</si>
  <si>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</si>
  <si>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</si>
  <si>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</si>
  <si>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</si>
  <si>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</si>
  <si>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</si>
  <si>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</si>
  <si>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</si>
  <si>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</si>
  <si>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</si>
  <si>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</si>
  <si>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</si>
  <si>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</si>
  <si>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</si>
  <si>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</si>
  <si>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</si>
  <si>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</si>
  <si>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</si>
  <si>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</si>
  <si>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</si>
  <si>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</si>
  <si>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</si>
  <si>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</si>
  <si>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</si>
  <si>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</si>
  <si>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</si>
  <si>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</si>
  <si>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</si>
  <si>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</si>
  <si>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</si>
  <si>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</si>
  <si>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</si>
  <si>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</si>
  <si>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</si>
  <si>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</si>
  <si>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</si>
  <si>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</si>
  <si>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</si>
  <si>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</si>
  <si>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</si>
  <si>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</si>
  <si>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</si>
  <si>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</si>
  <si>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</si>
  <si>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</si>
  <si>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</si>
  <si>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</si>
  <si>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</si>
  <si>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</si>
  <si>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</si>
  <si>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</si>
  <si>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</si>
  <si>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</si>
  <si>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</si>
  <si>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</si>
  <si>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</si>
  <si>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</si>
  <si>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</si>
  <si>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</si>
  <si>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</si>
  <si>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</si>
  <si>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</si>
  <si>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</si>
  <si>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</si>
  <si>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</si>
  <si>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</si>
  <si>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</si>
  <si>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</si>
  <si>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</si>
  <si>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</si>
  <si>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</si>
  <si>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</si>
  <si>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</si>
  <si>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</si>
  <si>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</si>
  <si>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</si>
  <si>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</si>
  <si>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</si>
  <si>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</si>
  <si>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</si>
  <si>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</si>
  <si>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</si>
  <si>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</si>
  <si>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</si>
  <si>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</si>
  <si>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</si>
  <si>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</si>
  <si>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</si>
  <si>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</si>
  <si>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</si>
  <si>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</si>
  <si>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</si>
  <si>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</si>
  <si>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</si>
  <si>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</si>
  <si>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</si>
  <si>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</si>
  <si>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</si>
  <si>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</si>
  <si>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</si>
  <si>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</si>
  <si>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</si>
  <si>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</si>
  <si>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</si>
  <si>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</si>
  <si>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</si>
  <si>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</si>
  <si>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</si>
  <si>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</si>
  <si>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</si>
  <si>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</si>
  <si>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</si>
  <si>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</si>
  <si>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</si>
  <si>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</si>
  <si>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</si>
  <si>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</si>
  <si>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</si>
  <si>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</si>
  <si>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</si>
  <si>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</si>
  <si>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</si>
  <si>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</si>
  <si>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</si>
  <si>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</si>
  <si>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</si>
  <si>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</si>
  <si>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</si>
  <si>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</si>
  <si>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</si>
  <si>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</si>
  <si>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</si>
  <si>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</si>
  <si>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</si>
  <si>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</si>
  <si>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</si>
  <si>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</si>
  <si>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</si>
  <si>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</si>
  <si>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</si>
  <si>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</si>
  <si>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</si>
  <si>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</si>
  <si>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</si>
  <si>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</si>
  <si>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</si>
  <si>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</si>
  <si>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</si>
  <si>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</si>
  <si>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</si>
  <si>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</si>
  <si>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</si>
  <si>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</si>
  <si>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</si>
  <si>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</si>
  <si>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</si>
  <si>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</si>
  <si>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</si>
  <si>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</si>
  <si>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</si>
  <si>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</si>
  <si>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</si>
  <si>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</si>
  <si>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</si>
  <si>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</si>
  <si>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</si>
  <si>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</si>
  <si>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</si>
  <si>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</si>
  <si>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</si>
  <si>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</si>
  <si>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</si>
  <si>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</si>
  <si>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</si>
  <si>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</si>
  <si>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</si>
  <si>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</si>
  <si>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</si>
  <si>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</si>
  <si>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</si>
  <si>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</si>
  <si>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</si>
  <si>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</si>
  <si>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</si>
  <si>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</si>
  <si>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</si>
  <si>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</si>
  <si>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</si>
  <si>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</si>
  <si>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</si>
  <si>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</si>
  <si>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</si>
  <si>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</si>
  <si>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</si>
  <si>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</si>
  <si>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</si>
  <si>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</si>
  <si>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</si>
  <si>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</si>
  <si>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</si>
  <si>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</si>
  <si>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</si>
  <si>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</si>
  <si>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</si>
  <si>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</si>
  <si>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</si>
  <si>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</si>
  <si>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</si>
  <si>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</si>
  <si>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</si>
  <si>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</si>
  <si>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</si>
  <si>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</si>
  <si>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</si>
  <si>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</si>
  <si>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</si>
  <si>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</si>
  <si>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</si>
  <si>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</si>
  <si>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</si>
  <si>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</si>
  <si>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</si>
  <si>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</si>
  <si>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</si>
  <si>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</si>
  <si>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</si>
  <si>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</si>
  <si>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</si>
  <si>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</si>
  <si>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</si>
  <si>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</si>
  <si>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</si>
  <si>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</si>
  <si>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</si>
  <si>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</si>
  <si>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</si>
  <si>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</si>
  <si>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</si>
  <si>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</si>
  <si>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</si>
  <si>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</si>
  <si>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</si>
  <si>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</si>
  <si>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</si>
  <si>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</si>
  <si>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</si>
  <si>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</si>
  <si>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</si>
  <si>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</si>
  <si>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</si>
  <si>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</si>
  <si>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</si>
  <si>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</si>
  <si>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</si>
  <si>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</si>
  <si>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</si>
  <si>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</si>
  <si>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</si>
  <si>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</si>
  <si>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</si>
  <si>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</si>
  <si>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</si>
  <si>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</si>
  <si>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</si>
  <si>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</si>
  <si>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</si>
  <si>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</si>
  <si>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</si>
  <si>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</si>
  <si>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</si>
  <si>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</si>
  <si>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</si>
  <si>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</si>
  <si>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</si>
  <si>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</si>
  <si>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</si>
  <si>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</si>
  <si>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</si>
  <si>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</si>
  <si>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</si>
  <si>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</si>
  <si>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</si>
  <si>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</si>
  <si>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</si>
  <si>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</si>
  <si>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</si>
  <si>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</si>
  <si>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</si>
  <si>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</si>
  <si>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</si>
  <si>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</si>
  <si>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</si>
  <si>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</si>
  <si>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</si>
  <si>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</si>
  <si>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</si>
  <si>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</si>
  <si>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</si>
  <si>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</si>
  <si>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</si>
  <si>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</si>
  <si>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</si>
  <si>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</si>
  <si>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</si>
  <si>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</si>
  <si>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</si>
  <si>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</si>
  <si>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</si>
  <si>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</si>
  <si>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</si>
  <si>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</si>
  <si>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</si>
  <si>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</si>
  <si>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</si>
  <si>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</si>
  <si>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</si>
  <si>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</si>
  <si>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</si>
  <si>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</si>
  <si>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</si>
  <si>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</si>
  <si>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</si>
  <si>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</si>
  <si>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</si>
  <si>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</si>
  <si>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</si>
  <si>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</si>
  <si>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</si>
  <si>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</si>
  <si>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</si>
  <si>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</si>
  <si>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</si>
  <si>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</si>
  <si>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</si>
  <si>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</si>
  <si>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</si>
  <si>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</si>
  <si>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</si>
  <si>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</si>
  <si>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</si>
  <si>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</si>
  <si>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</si>
  <si>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</si>
  <si>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</si>
  <si>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</si>
  <si>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</si>
  <si>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</si>
  <si>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</si>
  <si>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</si>
  <si>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</si>
  <si>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</si>
  <si>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</si>
  <si>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</si>
  <si>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</si>
  <si>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</si>
  <si>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</si>
  <si>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</si>
  <si>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</si>
  <si>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</si>
  <si>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</si>
  <si>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</si>
  <si>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</si>
  <si>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</si>
  <si>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</si>
  <si>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</si>
  <si>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</si>
  <si>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</si>
  <si>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</si>
  <si>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</si>
  <si>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</si>
  <si>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</si>
  <si>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</si>
  <si>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</si>
  <si>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</si>
  <si>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</si>
  <si>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</si>
  <si>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</si>
  <si>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</si>
  <si>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</si>
  <si>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</si>
  <si>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</si>
  <si>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</si>
  <si>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</si>
  <si>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</si>
  <si>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</si>
  <si>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</si>
  <si>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</si>
  <si>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</si>
  <si>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</si>
  <si>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</si>
  <si>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</si>
  <si>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</si>
  <si>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</si>
  <si>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</si>
  <si>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</si>
  <si>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</si>
  <si>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</si>
  <si>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</si>
  <si>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</si>
  <si>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</si>
  <si>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</si>
  <si>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</si>
  <si>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</si>
  <si>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</si>
  <si>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</si>
  <si>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</si>
  <si>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</si>
  <si>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</si>
  <si>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</si>
  <si>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</si>
  <si>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</si>
  <si>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</si>
  <si>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</si>
  <si>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</si>
  <si>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</si>
  <si>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</si>
  <si>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</si>
  <si>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</si>
  <si>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</si>
  <si>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</si>
  <si>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</si>
  <si>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</si>
  <si>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</si>
  <si>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</si>
  <si>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</si>
  <si>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</si>
  <si>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</si>
  <si>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</si>
  <si>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</si>
  <si>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</si>
  <si>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</si>
  <si>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</si>
  <si>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</si>
  <si>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</si>
  <si>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</si>
  <si>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</si>
  <si>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</si>
  <si>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</si>
  <si>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</si>
  <si>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</si>
  <si>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</si>
  <si>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</si>
  <si>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</si>
  <si>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</si>
  <si>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</si>
  <si>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</si>
  <si>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</si>
  <si>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</si>
  <si>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</si>
  <si>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</si>
  <si>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</si>
  <si>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</si>
  <si>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</si>
  <si>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</si>
  <si>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</si>
  <si>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</si>
  <si>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</si>
  <si>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</si>
  <si>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</si>
  <si>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</si>
  <si>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</si>
  <si>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</si>
  <si>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</si>
  <si>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</si>
  <si>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</si>
  <si>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</si>
  <si>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</si>
  <si>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</si>
  <si>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</si>
  <si>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</si>
  <si>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</si>
  <si>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</si>
  <si>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</si>
  <si>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</si>
  <si>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</si>
  <si>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</si>
  <si>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</si>
  <si>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</si>
  <si>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</si>
  <si>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</si>
  <si>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</si>
  <si>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</si>
  <si>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</si>
  <si>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</si>
  <si>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</si>
  <si>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</si>
  <si>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</si>
  <si>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</si>
  <si>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</si>
  <si>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</si>
  <si>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</si>
  <si>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</si>
  <si>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</si>
  <si>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</si>
  <si>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</si>
  <si>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</si>
  <si>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</si>
  <si>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</si>
  <si>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</si>
  <si>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</si>
  <si>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</si>
  <si>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</si>
  <si>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</si>
  <si>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</si>
  <si>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</si>
  <si>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</si>
  <si>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</si>
  <si>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</si>
  <si>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</si>
  <si>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</si>
  <si>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</si>
  <si>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</si>
  <si>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</si>
  <si>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</si>
  <si>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</si>
  <si>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</si>
  <si>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</si>
  <si>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</si>
  <si>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</si>
  <si>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</si>
  <si>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</si>
  <si>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</si>
  <si>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</si>
  <si>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</si>
  <si>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</si>
  <si>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</si>
  <si>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</si>
  <si>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</si>
  <si>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</si>
  <si>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</si>
  <si>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</si>
  <si>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</si>
  <si>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</si>
  <si>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</si>
  <si>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</si>
  <si>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</si>
  <si>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</si>
  <si>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</si>
  <si>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</si>
  <si>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</si>
  <si>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</si>
  <si>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</si>
  <si>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</si>
  <si>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</si>
  <si>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</si>
  <si>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</si>
  <si>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</si>
  <si>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</si>
  <si>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</si>
  <si>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</si>
  <si>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</si>
  <si>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</si>
  <si>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</si>
  <si>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</si>
  <si>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</si>
  <si>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</si>
  <si>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</si>
  <si>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</si>
  <si>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</si>
  <si>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</si>
  <si>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</si>
  <si>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</si>
  <si>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</si>
  <si>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</si>
  <si>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</si>
  <si>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</si>
  <si>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</si>
  <si>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</si>
  <si>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</si>
  <si>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</si>
  <si>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</si>
  <si>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</si>
  <si>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</si>
  <si>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</si>
  <si>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</si>
  <si>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</si>
  <si>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</si>
  <si>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</si>
  <si>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</si>
  <si>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</si>
  <si>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</si>
  <si>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</si>
  <si>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</si>
  <si>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</si>
  <si>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</si>
  <si>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</si>
  <si>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</si>
  <si>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</si>
  <si>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</si>
  <si>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</si>
  <si>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</si>
  <si>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</si>
  <si>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</si>
  <si>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</si>
  <si>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</si>
  <si>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</si>
  <si>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</si>
  <si>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</si>
  <si>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</si>
  <si>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</si>
  <si>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</si>
  <si>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</si>
  <si>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</si>
  <si>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</si>
  <si>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</si>
  <si>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</si>
  <si>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</si>
  <si>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</si>
  <si>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</si>
  <si>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</si>
  <si>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</si>
  <si>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</si>
  <si>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</si>
  <si>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</si>
  <si>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</si>
  <si>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</si>
  <si>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</si>
  <si>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</si>
  <si>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</si>
  <si>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</si>
  <si>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</si>
  <si>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</si>
  <si>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</si>
  <si>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</si>
  <si>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</si>
  <si>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</si>
  <si>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</si>
  <si>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</si>
  <si>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</si>
  <si>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</si>
  <si>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</si>
  <si>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</si>
  <si>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</si>
  <si>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</si>
  <si>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</si>
  <si>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</si>
  <si>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</si>
  <si>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</si>
  <si>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</si>
  <si>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</si>
  <si>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</si>
  <si>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</si>
  <si>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</si>
  <si>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</si>
  <si>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</si>
  <si>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</si>
  <si>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</si>
  <si>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</si>
  <si>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</si>
  <si>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</si>
  <si>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</si>
  <si>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</si>
  <si>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</si>
  <si>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</si>
  <si>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</si>
  <si>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</si>
  <si>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</si>
  <si>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</si>
  <si>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</si>
  <si>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</si>
  <si>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</si>
  <si>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</si>
  <si>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</si>
  <si>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</si>
  <si>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</si>
  <si>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</si>
  <si>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</si>
  <si>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</si>
  <si>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</si>
  <si>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</si>
  <si>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</si>
  <si>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</si>
  <si>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</si>
  <si>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</si>
  <si>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</si>
  <si>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</si>
  <si>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</si>
  <si>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</si>
  <si>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</si>
  <si>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</si>
  <si>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</si>
  <si>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</si>
  <si>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</si>
  <si>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</si>
  <si>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</si>
  <si>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</si>
  <si>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</si>
  <si>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</si>
  <si>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</si>
  <si>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</si>
  <si>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</si>
  <si>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</si>
  <si>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</si>
  <si>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</si>
  <si>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</si>
  <si>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</si>
  <si>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</si>
  <si>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</si>
  <si>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</si>
  <si>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</si>
  <si>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</si>
  <si>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</si>
  <si>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</si>
  <si>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</si>
  <si>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</si>
  <si>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</si>
  <si>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</si>
  <si>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</si>
  <si>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</si>
  <si>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</si>
  <si>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</si>
  <si>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</si>
  <si>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</si>
  <si>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</si>
  <si>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</si>
  <si>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</si>
  <si>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</si>
  <si>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</si>
  <si>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</si>
  <si>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</si>
  <si>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</si>
  <si>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</si>
  <si>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</si>
  <si>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</si>
  <si>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</si>
  <si>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</si>
  <si>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</si>
  <si>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</si>
  <si>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</si>
  <si>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</si>
  <si>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</si>
  <si>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</si>
  <si>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</si>
  <si>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</si>
  <si>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</si>
  <si>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</si>
  <si>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</si>
  <si>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</si>
  <si>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</si>
  <si>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</si>
  <si>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</si>
  <si>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</si>
  <si>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</si>
  <si>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</si>
  <si>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</si>
  <si>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</si>
  <si>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</si>
  <si>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</si>
  <si>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</si>
  <si>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</si>
  <si>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</si>
  <si>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</si>
  <si>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</si>
  <si>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</si>
  <si>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</si>
  <si>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</si>
  <si>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</si>
  <si>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</si>
  <si>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</si>
  <si>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</si>
  <si>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</si>
  <si>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</si>
  <si>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</si>
  <si>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</si>
  <si>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</si>
  <si>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</si>
  <si>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</si>
  <si>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</si>
  <si>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</si>
  <si>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</si>
  <si>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</si>
  <si>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</si>
  <si>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</si>
  <si>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</si>
  <si>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</si>
  <si>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</si>
  <si>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</si>
  <si>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</si>
  <si>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</si>
  <si>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</si>
  <si>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</si>
  <si>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</si>
  <si>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</si>
  <si>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</si>
  <si>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</si>
  <si>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</si>
  <si>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</si>
  <si>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</si>
  <si>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</si>
  <si>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</si>
  <si>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</si>
  <si>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</si>
  <si>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</si>
  <si>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</si>
  <si>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</si>
  <si>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</si>
  <si>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</si>
  <si>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</si>
  <si>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</si>
  <si>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</si>
  <si>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</si>
  <si>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</si>
  <si>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</si>
  <si>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</si>
  <si>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</si>
  <si>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</si>
  <si>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</si>
  <si>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</si>
  <si>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</si>
  <si>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</si>
  <si>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</si>
  <si>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</si>
  <si>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</si>
  <si>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</si>
  <si>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</si>
  <si>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</si>
  <si>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</si>
  <si>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</si>
  <si>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</si>
  <si>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</si>
  <si>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</si>
  <si>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</si>
  <si>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</si>
  <si>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</si>
  <si>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</si>
  <si>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</si>
  <si>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</si>
  <si>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</si>
  <si>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</si>
  <si>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</si>
  <si>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</si>
  <si>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</si>
  <si>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</si>
  <si>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</si>
  <si>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</si>
  <si>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</si>
  <si>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</si>
  <si>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</si>
  <si>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</si>
  <si>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</si>
  <si>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</si>
  <si>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</si>
  <si>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</si>
  <si>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</si>
  <si>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</si>
  <si>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</si>
  <si>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</si>
  <si>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</si>
  <si>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</si>
  <si>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</si>
  <si>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</si>
  <si>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</si>
  <si>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</si>
  <si>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</si>
  <si>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</si>
  <si>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</si>
  <si>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</si>
  <si>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</si>
  <si>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</si>
  <si>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</si>
  <si>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</si>
  <si>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</si>
  <si>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</si>
  <si>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</si>
  <si>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</si>
  <si>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</si>
  <si>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</si>
  <si>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</si>
  <si>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</si>
  <si>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</si>
  <si>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</si>
  <si>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</si>
  <si>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</si>
  <si>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</si>
  <si>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</si>
  <si>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</si>
  <si>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</si>
  <si>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</si>
  <si>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</si>
  <si>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</si>
  <si>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</si>
  <si>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</si>
  <si>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</si>
  <si>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</si>
  <si>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</si>
  <si>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</si>
  <si>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</si>
  <si>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</si>
  <si>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</si>
  <si>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</si>
  <si>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</si>
  <si>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</si>
  <si>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</si>
  <si>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</si>
  <si>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</si>
  <si>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</si>
  <si>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</si>
  <si>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</si>
  <si>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</si>
  <si>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</si>
  <si>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</si>
  <si>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</si>
  <si>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</si>
  <si>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</si>
  <si>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</si>
  <si>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</si>
  <si>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</si>
  <si>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</si>
  <si>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</si>
  <si>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</si>
  <si>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</si>
  <si>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</si>
  <si>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</si>
  <si>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</si>
  <si>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</si>
  <si>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</si>
  <si>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</si>
  <si>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</si>
  <si>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</si>
  <si>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</si>
  <si>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</si>
  <si>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</si>
  <si>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</si>
  <si>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</si>
  <si>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</si>
  <si>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</si>
  <si>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</si>
  <si>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</si>
  <si>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</si>
  <si>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</si>
  <si>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</si>
  <si>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</si>
  <si>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</si>
  <si>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</si>
  <si>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</si>
  <si>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</si>
  <si>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</si>
  <si>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</si>
  <si>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</si>
  <si>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</si>
  <si>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</si>
  <si>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</si>
  <si>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</si>
  <si>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</si>
  <si>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</si>
  <si>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</si>
  <si>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</si>
  <si>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</si>
  <si>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</si>
  <si>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</si>
  <si>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</si>
  <si>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</si>
  <si>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</si>
  <si>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</si>
  <si>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</si>
  <si>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</si>
  <si>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</si>
  <si>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</si>
  <si>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</si>
  <si>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</si>
  <si>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</si>
  <si>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</si>
  <si>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</si>
  <si>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</si>
  <si>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</si>
  <si>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</si>
  <si>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</si>
  <si>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</si>
  <si>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</si>
  <si>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</si>
  <si>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</si>
  <si>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</si>
  <si>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</si>
  <si>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</si>
  <si>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</si>
  <si>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</si>
  <si>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</si>
  <si>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</si>
  <si>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</si>
  <si>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</si>
  <si>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</si>
  <si>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</si>
  <si>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</si>
  <si>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</si>
  <si>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</si>
  <si>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</si>
  <si>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</si>
  <si>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</si>
  <si>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</si>
  <si>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</si>
  <si>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</si>
  <si>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</si>
  <si>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</si>
  <si>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</si>
  <si>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</si>
  <si>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</si>
  <si>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</si>
  <si>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</si>
  <si>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</si>
  <si>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</si>
  <si>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</si>
  <si>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</si>
  <si>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</si>
  <si>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</si>
  <si>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</si>
  <si>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</si>
  <si>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</si>
  <si>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</si>
  <si>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</si>
  <si>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</si>
  <si>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</si>
  <si>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</si>
  <si>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</si>
  <si>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</si>
  <si>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</si>
  <si>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</si>
  <si>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</si>
  <si>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</si>
  <si>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</si>
  <si>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</si>
  <si>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</si>
  <si>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</si>
  <si>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</si>
  <si>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</si>
  <si>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</si>
  <si>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</si>
  <si>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</si>
  <si>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</si>
  <si>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</si>
  <si>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</si>
  <si>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</si>
  <si>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</si>
  <si>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</si>
  <si>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</si>
  <si>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</si>
  <si>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</si>
  <si>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</si>
  <si>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</si>
  <si>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</si>
  <si>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</si>
  <si>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</si>
  <si>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</si>
  <si>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</si>
  <si>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</si>
  <si>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</si>
  <si>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</si>
  <si>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</si>
  <si>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</si>
  <si>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</si>
  <si>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</si>
  <si>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</si>
  <si>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</si>
  <si>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</si>
  <si>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</si>
  <si>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</si>
  <si>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</si>
  <si>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</si>
  <si>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</si>
  <si>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</si>
  <si>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</si>
  <si>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</si>
  <si>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</si>
  <si>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</si>
  <si>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</si>
  <si>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</si>
  <si>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</si>
  <si>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</si>
  <si>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</si>
  <si>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</si>
  <si>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</si>
  <si>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</si>
  <si>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</si>
  <si>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</si>
  <si>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</si>
  <si>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</si>
  <si>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</si>
  <si>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</si>
  <si>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</si>
  <si>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</si>
  <si>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</si>
  <si>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</si>
  <si>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</si>
  <si>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</si>
  <si>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</si>
  <si>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</si>
  <si>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</si>
  <si>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</si>
  <si>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</si>
  <si>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</si>
  <si>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</si>
  <si>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</si>
  <si>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</si>
  <si>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</si>
  <si>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</si>
  <si>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</si>
  <si>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</si>
  <si>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</si>
  <si>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</si>
  <si>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</si>
  <si>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</si>
  <si>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</si>
  <si>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</si>
  <si>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</si>
  <si>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</si>
  <si>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</si>
  <si>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</si>
  <si>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</si>
  <si>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</si>
  <si>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</si>
  <si>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</si>
  <si>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</si>
  <si>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</si>
  <si>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</si>
  <si>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</si>
  <si>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</si>
  <si>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</si>
  <si>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</si>
  <si>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</si>
  <si>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</si>
  <si>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</si>
  <si>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</si>
  <si>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</si>
  <si>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</si>
  <si>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</si>
  <si>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</si>
  <si>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</si>
  <si>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</si>
  <si>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</si>
  <si>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</si>
  <si>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</si>
  <si>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</si>
  <si>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</si>
  <si>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</si>
  <si>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</si>
  <si>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</si>
  <si>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</si>
  <si>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</si>
  <si>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</si>
  <si>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</si>
  <si>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</si>
  <si>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</si>
  <si>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</si>
  <si>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</si>
  <si>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</si>
  <si>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</si>
  <si>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</si>
  <si>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</si>
  <si>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</si>
  <si>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</si>
  <si>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</si>
  <si>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</si>
  <si>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</si>
  <si>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</si>
  <si>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</si>
  <si>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</si>
  <si>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</si>
  <si>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</si>
  <si>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</si>
  <si>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</si>
  <si>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</si>
  <si>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</si>
  <si>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</si>
  <si>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</si>
  <si>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</si>
  <si>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</si>
  <si>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</si>
  <si>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</si>
  <si>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</si>
  <si>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</si>
  <si>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</si>
  <si>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</si>
  <si>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</si>
  <si>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</si>
  <si>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</si>
  <si>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</si>
  <si>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</si>
  <si>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</si>
  <si>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</si>
  <si>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</si>
  <si>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</si>
  <si>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</si>
  <si>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</si>
  <si>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</si>
  <si>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</si>
  <si>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</si>
  <si>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</si>
  <si>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</si>
  <si>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</si>
  <si>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</si>
  <si>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</si>
  <si>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</si>
  <si>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</si>
  <si>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</si>
  <si>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</si>
  <si>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</si>
  <si>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</si>
  <si>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</si>
  <si>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</si>
  <si>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</si>
  <si>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</si>
  <si>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</si>
  <si>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</si>
  <si>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</si>
  <si>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</si>
  <si>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</si>
  <si>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</si>
  <si>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</si>
  <si>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</si>
  <si>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</si>
  <si>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</si>
  <si>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</si>
  <si>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</si>
  <si>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</si>
  <si>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</si>
  <si>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</si>
  <si>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</si>
  <si>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</si>
  <si>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</si>
  <si>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</si>
  <si>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</si>
  <si>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</si>
  <si>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</si>
  <si>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</si>
  <si>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</si>
  <si>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</si>
  <si>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</si>
  <si>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</si>
  <si>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</si>
  <si>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</si>
  <si>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</si>
  <si>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</si>
  <si>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</si>
  <si>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</si>
  <si>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</si>
  <si>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</si>
  <si>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</si>
  <si>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</si>
  <si>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</si>
  <si>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</si>
  <si>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</si>
  <si>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</si>
  <si>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</si>
  <si>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</si>
  <si>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</si>
  <si>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</si>
  <si>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</si>
  <si>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</si>
  <si>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</si>
  <si>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</si>
  <si>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</si>
  <si>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</si>
  <si>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</si>
  <si>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</si>
  <si>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</si>
  <si>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</si>
  <si>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</si>
  <si>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</si>
  <si>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</si>
  <si>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</si>
  <si>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</si>
  <si>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</si>
  <si>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</si>
  <si>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</si>
  <si>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</si>
  <si>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</si>
  <si>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</si>
  <si>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</si>
  <si>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</si>
  <si>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</si>
  <si>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</si>
  <si>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</si>
  <si>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</si>
  <si>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</si>
  <si>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</si>
  <si>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</si>
  <si>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</si>
  <si>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</si>
  <si>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</si>
  <si>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</si>
  <si>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</si>
  <si>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</si>
  <si>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</si>
  <si>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</si>
  <si>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</si>
  <si>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</si>
  <si>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</si>
  <si>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</si>
  <si>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</si>
  <si>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</si>
  <si>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</si>
  <si>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</si>
  <si>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</si>
  <si>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</si>
  <si>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</si>
  <si>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</si>
  <si>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</si>
  <si>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</si>
  <si>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</si>
  <si>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</si>
  <si>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</si>
  <si>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</si>
  <si>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</si>
  <si>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</si>
  <si>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</si>
  <si>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</si>
  <si>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</si>
  <si>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</si>
  <si>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</si>
  <si>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</si>
  <si>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</si>
  <si>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</si>
  <si>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</si>
  <si>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</si>
  <si>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</si>
  <si>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</si>
  <si>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</si>
  <si>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</si>
  <si>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</si>
  <si>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</si>
  <si>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</si>
  <si>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</si>
  <si>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</si>
  <si>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</si>
  <si>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</si>
  <si>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</si>
  <si>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</si>
  <si>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</si>
  <si>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</si>
  <si>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</si>
  <si>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</si>
  <si>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</si>
  <si>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</si>
  <si>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</si>
  <si>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</si>
  <si>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</si>
  <si>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</si>
  <si>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</si>
  <si>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</si>
  <si>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</si>
  <si>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</si>
  <si>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</si>
  <si>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</si>
  <si>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</si>
  <si>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</si>
  <si>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</si>
  <si>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</si>
  <si>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</si>
  <si>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</si>
  <si>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</si>
  <si>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</si>
  <si>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</si>
  <si>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</si>
  <si>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</si>
  <si>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</si>
  <si>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</si>
  <si>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</si>
  <si>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</si>
  <si>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</si>
  <si>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</si>
  <si>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</si>
  <si>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</si>
  <si>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</si>
  <si>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</si>
  <si>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</si>
  <si>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</si>
  <si>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</si>
  <si>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</si>
  <si>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</si>
  <si>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</si>
  <si>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</si>
  <si>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</si>
  <si>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</si>
  <si>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</si>
  <si>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</si>
  <si>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</si>
  <si>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</si>
  <si>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</si>
  <si>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</si>
  <si>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</si>
  <si>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</si>
  <si>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</si>
  <si>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</si>
  <si>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</si>
  <si>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</si>
  <si>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</si>
  <si>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</si>
  <si>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</si>
  <si>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</si>
  <si>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</si>
  <si>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</si>
  <si>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</si>
  <si>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</si>
  <si>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</si>
  <si>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</si>
  <si>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</si>
  <si>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</si>
  <si>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</si>
  <si>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</si>
  <si>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</si>
  <si>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</si>
  <si>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</si>
  <si>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</si>
  <si>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</si>
  <si>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</si>
  <si>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</si>
  <si>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</si>
  <si>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</si>
  <si>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</si>
  <si>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</si>
  <si>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</si>
  <si>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</si>
  <si>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</si>
  <si>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</si>
  <si>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</si>
  <si>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</si>
  <si>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</si>
  <si>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</si>
  <si>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</si>
  <si>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</si>
  <si>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</si>
  <si>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</si>
  <si>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</si>
  <si>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</si>
  <si>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</si>
  <si>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</si>
  <si>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</si>
  <si>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</si>
  <si>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</si>
  <si>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</si>
  <si>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</si>
  <si>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</si>
  <si>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</si>
  <si>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</si>
  <si>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</si>
  <si>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</si>
  <si>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</si>
  <si>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</si>
  <si>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</si>
  <si>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</si>
  <si>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</si>
  <si>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</si>
  <si>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</si>
  <si>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</si>
  <si>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</si>
  <si>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</si>
  <si>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</si>
  <si>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</si>
  <si>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</si>
  <si>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</si>
  <si>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</si>
  <si>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</si>
  <si>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</si>
  <si>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</si>
  <si>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</si>
  <si>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</si>
  <si>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</si>
  <si>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</si>
  <si>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</si>
  <si>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</si>
  <si>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</si>
  <si>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</si>
  <si>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</si>
  <si>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</si>
  <si>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</si>
  <si>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</si>
  <si>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</si>
  <si>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</si>
  <si>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</si>
  <si>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</si>
  <si>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</si>
  <si>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</si>
  <si>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</si>
  <si>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</si>
  <si>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</si>
  <si>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</si>
  <si>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</si>
  <si>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</si>
  <si>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</si>
  <si>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</si>
  <si>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</si>
  <si>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</si>
  <si>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</si>
  <si>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</si>
  <si>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</si>
  <si>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</si>
  <si>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</si>
  <si>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</si>
  <si>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</si>
  <si>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</si>
  <si>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</si>
  <si>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</si>
  <si>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</si>
  <si>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</si>
  <si>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</si>
  <si>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</si>
  <si>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</si>
  <si>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</si>
  <si>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</si>
  <si>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</si>
  <si>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</si>
  <si>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</si>
  <si>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</si>
  <si>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</si>
  <si>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</si>
  <si>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</si>
  <si>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</si>
  <si>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</si>
  <si>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</si>
  <si>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</si>
  <si>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</si>
  <si>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</si>
  <si>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</si>
  <si>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</si>
  <si>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</si>
  <si>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</si>
  <si>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</si>
  <si>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</si>
  <si>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</si>
  <si>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</si>
  <si>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</si>
  <si>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</si>
  <si>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</si>
  <si>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</si>
  <si>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</si>
  <si>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</si>
  <si>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</si>
  <si>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</si>
  <si>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</si>
  <si>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</si>
  <si>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</si>
  <si>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</si>
  <si>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</si>
  <si>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</si>
  <si>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</si>
  <si>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</si>
  <si>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</si>
  <si>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</si>
  <si>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</si>
  <si>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</si>
  <si>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</si>
  <si>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</si>
  <si>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</si>
  <si>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</si>
  <si>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</si>
  <si>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</si>
  <si>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</si>
  <si>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</si>
  <si>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</si>
  <si>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</si>
  <si>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</si>
  <si>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</si>
  <si>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</si>
  <si>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</si>
  <si>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</si>
  <si>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</si>
  <si>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</si>
  <si>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</si>
  <si>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</si>
  <si>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</si>
  <si>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</si>
  <si>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</si>
  <si>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</si>
  <si>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</si>
  <si>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</si>
  <si>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</si>
  <si>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</si>
  <si>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</si>
  <si>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</si>
  <si>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</si>
  <si>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</si>
  <si>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</si>
  <si>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</si>
  <si>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</si>
  <si>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</si>
  <si>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</si>
  <si>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</si>
  <si>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</si>
  <si>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</si>
  <si>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</si>
  <si>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</si>
  <si>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</si>
  <si>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</si>
  <si>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</si>
  <si>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</si>
  <si>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</si>
  <si>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</si>
  <si>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</si>
  <si>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</si>
  <si>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</si>
  <si>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</si>
  <si>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</si>
  <si>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</si>
  <si>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</si>
  <si>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</si>
  <si>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</si>
  <si>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</si>
  <si>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</si>
  <si>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</si>
  <si>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</si>
  <si>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</si>
  <si>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</si>
  <si>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</si>
  <si>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</si>
  <si>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</si>
  <si>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</si>
  <si>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</si>
  <si>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</si>
  <si>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</si>
  <si>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</si>
  <si>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</si>
  <si>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</si>
  <si>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</si>
  <si>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</si>
  <si>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</si>
  <si>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</si>
  <si>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</si>
  <si>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</si>
  <si>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</si>
  <si>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</si>
  <si>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</si>
  <si>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</si>
  <si>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</si>
  <si>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</si>
  <si>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</si>
  <si>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</si>
  <si>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</si>
  <si>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</si>
  <si>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</si>
  <si>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</si>
  <si>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</si>
  <si>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</si>
  <si>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</si>
  <si>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</si>
  <si>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</si>
  <si>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</si>
  <si>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</si>
  <si>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</si>
  <si>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</si>
  <si>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</si>
  <si>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</si>
  <si>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</si>
  <si>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</si>
  <si>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</si>
  <si>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</si>
  <si>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</si>
  <si>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</si>
  <si>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</si>
  <si>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</si>
  <si>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</si>
  <si>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</si>
  <si>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</si>
  <si>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</si>
  <si>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</si>
  <si>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</si>
  <si>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</si>
  <si>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</si>
  <si>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</si>
  <si>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</si>
  <si>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</si>
  <si>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</si>
  <si>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</si>
  <si>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</si>
  <si>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</si>
  <si>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</si>
  <si>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</si>
  <si>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</si>
  <si>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</si>
  <si>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</si>
  <si>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</si>
  <si>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</si>
  <si>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</si>
  <si>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</si>
  <si>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</si>
  <si>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</si>
  <si>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</si>
  <si>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</si>
  <si>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</si>
  <si>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</si>
  <si>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</si>
  <si>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</si>
  <si>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</si>
  <si>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</si>
  <si>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</si>
  <si>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</si>
  <si>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</si>
  <si>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</si>
  <si>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</si>
  <si>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</si>
  <si>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</si>
  <si>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</si>
  <si>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</si>
  <si>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</si>
  <si>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</si>
  <si>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</si>
  <si>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</si>
  <si>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</si>
  <si>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</si>
  <si>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</si>
  <si>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</si>
  <si>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</si>
  <si>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</si>
  <si>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</si>
  <si>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</si>
  <si>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</si>
  <si>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</si>
  <si>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</si>
  <si>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</si>
  <si>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</si>
  <si>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</si>
  <si>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</si>
  <si>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</si>
  <si>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</si>
  <si>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</si>
  <si>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</si>
  <si>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</si>
  <si>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</si>
  <si>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</si>
  <si>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</si>
  <si>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</si>
  <si>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</si>
  <si>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</si>
  <si>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</si>
  <si>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</si>
  <si>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</si>
  <si>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</si>
  <si>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</si>
  <si>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</si>
  <si>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</si>
  <si>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</si>
  <si>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</si>
  <si>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</si>
  <si>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</si>
  <si>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</si>
  <si>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</si>
  <si>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</si>
  <si>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</si>
  <si>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</si>
  <si>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</si>
  <si>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</si>
  <si>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</si>
  <si>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</si>
  <si>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</si>
  <si>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</si>
  <si>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</si>
  <si>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</si>
  <si>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</si>
  <si>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</si>
  <si>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</si>
  <si>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</si>
  <si>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</si>
  <si>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</si>
  <si>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</si>
  <si>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</si>
  <si>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</si>
  <si>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</si>
  <si>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</si>
  <si>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</si>
  <si>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</si>
  <si>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</si>
  <si>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</si>
  <si>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</si>
  <si>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</si>
  <si>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</si>
  <si>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</si>
  <si>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</si>
  <si>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</si>
  <si>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</si>
  <si>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</si>
  <si>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</si>
  <si>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</si>
  <si>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</si>
  <si>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</si>
  <si>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</si>
  <si>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</si>
  <si>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</si>
  <si>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</si>
  <si>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</si>
  <si>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</si>
  <si>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</si>
  <si>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</si>
  <si>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</si>
  <si>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</si>
  <si>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</si>
  <si>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</si>
  <si>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</si>
  <si>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</si>
  <si>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</si>
  <si>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</si>
  <si>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</si>
  <si>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</si>
  <si>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</si>
  <si>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</si>
  <si>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</si>
  <si>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</si>
  <si>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</si>
  <si>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</si>
  <si>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</si>
  <si>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</si>
  <si>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</si>
  <si>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</si>
  <si>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</si>
  <si>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</si>
  <si>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</si>
  <si>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</si>
  <si>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</si>
  <si>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</si>
  <si>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</si>
  <si>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</si>
  <si>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</si>
  <si>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</si>
  <si>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</si>
  <si>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</si>
  <si>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</si>
  <si>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</si>
  <si>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</si>
  <si>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</si>
  <si>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</si>
  <si>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</si>
  <si>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</si>
  <si>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</si>
  <si>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</si>
  <si>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</si>
  <si>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</si>
  <si>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</si>
  <si>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</si>
  <si>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</si>
  <si>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</si>
  <si>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</si>
  <si>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</si>
  <si>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</si>
  <si>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</si>
  <si>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</si>
  <si>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</si>
  <si>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</si>
  <si>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</si>
  <si>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</si>
  <si>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</si>
  <si>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</si>
  <si>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</si>
  <si>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</si>
  <si>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</si>
  <si>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</si>
  <si>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</si>
  <si>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</si>
  <si>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</si>
  <si>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</si>
  <si>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</si>
  <si>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</si>
  <si>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</si>
  <si>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</si>
  <si>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</si>
  <si>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</si>
  <si>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</si>
  <si>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</si>
  <si>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</si>
  <si>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</si>
  <si>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</si>
  <si>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</si>
  <si>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</si>
  <si>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</si>
  <si>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</si>
  <si>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</si>
  <si>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</si>
  <si>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</si>
  <si>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</si>
  <si>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</si>
  <si>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</si>
  <si>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</si>
  <si>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</si>
  <si>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</si>
  <si>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</si>
  <si>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</si>
  <si>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</si>
  <si>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</si>
  <si>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</si>
  <si>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</si>
  <si>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</si>
  <si>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</si>
  <si>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</si>
  <si>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</si>
  <si>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</si>
  <si>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</si>
  <si>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</si>
  <si>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</si>
  <si>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</si>
  <si>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</si>
  <si>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</si>
  <si>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</si>
  <si>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</si>
  <si>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</si>
  <si>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</si>
  <si>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</si>
  <si>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</si>
  <si>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</si>
  <si>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</si>
  <si>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</si>
  <si>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</si>
  <si>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</si>
  <si>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</si>
  <si>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</si>
  <si>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</si>
  <si>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</si>
  <si>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</si>
  <si>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</si>
  <si>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</si>
  <si>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</si>
  <si>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</si>
  <si>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</si>
  <si>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</si>
  <si>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</si>
  <si>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</si>
  <si>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</si>
  <si>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</si>
  <si>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</si>
  <si>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</si>
  <si>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</si>
  <si>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</si>
  <si>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</si>
  <si>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</si>
  <si>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</si>
  <si>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</si>
  <si>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</si>
  <si>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</si>
  <si>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</si>
  <si>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</si>
  <si>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</si>
  <si>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</si>
  <si>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</si>
  <si>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</si>
  <si>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</si>
  <si>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</si>
  <si>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</si>
  <si>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</si>
  <si>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</si>
  <si>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</si>
  <si>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</si>
  <si>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</si>
  <si>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</si>
  <si>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</si>
  <si>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</si>
  <si>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</si>
  <si>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</si>
  <si>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</si>
  <si>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</si>
  <si>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</si>
  <si>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</si>
  <si>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</si>
  <si>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</si>
  <si>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</si>
  <si>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</si>
  <si>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</si>
  <si>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</si>
  <si>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</si>
  <si>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</si>
  <si>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</si>
  <si>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</si>
  <si>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</si>
  <si>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</si>
  <si>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</si>
  <si>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</si>
  <si>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</si>
  <si>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</si>
  <si>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</si>
  <si>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</si>
  <si>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</si>
  <si>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</si>
  <si>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</si>
  <si>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</si>
  <si>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</si>
  <si>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</si>
  <si>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</si>
  <si>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</si>
  <si>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</si>
  <si>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</si>
  <si>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</si>
  <si>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</si>
  <si>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</si>
  <si>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</si>
  <si>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</si>
  <si>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</si>
  <si>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</si>
  <si>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</si>
  <si>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</si>
  <si>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</si>
  <si>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</si>
  <si>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</si>
  <si>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</si>
  <si>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</si>
  <si>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</si>
  <si>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</si>
  <si>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</si>
  <si>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</si>
  <si>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</si>
  <si>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</si>
  <si>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</si>
  <si>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</si>
  <si>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</si>
  <si>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</si>
  <si>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</si>
  <si>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</si>
  <si>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</si>
  <si>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</si>
  <si>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</si>
  <si>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</si>
  <si>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</si>
  <si>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</si>
  <si>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</si>
  <si>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</si>
  <si>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</si>
  <si>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</si>
  <si>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</si>
  <si>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</si>
  <si>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</si>
  <si>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</si>
  <si>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</si>
  <si>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</si>
  <si>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</si>
  <si>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</si>
  <si>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</si>
  <si>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</si>
  <si>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</si>
  <si>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</si>
  <si>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</si>
  <si>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</si>
  <si>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</si>
  <si>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</si>
  <si>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</si>
  <si>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</si>
  <si>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</si>
  <si>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</si>
  <si>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</si>
  <si>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</si>
  <si>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</si>
  <si>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</si>
  <si>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</si>
  <si>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</si>
  <si>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</si>
  <si>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</si>
  <si>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</si>
  <si>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</si>
  <si>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</si>
  <si>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</si>
  <si>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</si>
  <si>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</si>
  <si>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</si>
  <si>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</si>
  <si>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</si>
  <si>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</si>
  <si>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</si>
  <si>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</si>
  <si>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</si>
  <si>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</si>
  <si>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</si>
  <si>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</si>
  <si>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</si>
  <si>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</si>
  <si>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</si>
  <si>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</si>
  <si>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</si>
  <si>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</si>
  <si>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</si>
  <si>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</si>
  <si>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</si>
  <si>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</si>
  <si>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</si>
  <si>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</si>
  <si>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</si>
  <si>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</si>
  <si>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</si>
  <si>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</si>
  <si>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</si>
  <si>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</si>
  <si>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</si>
  <si>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</si>
  <si>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</si>
  <si>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</si>
  <si>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</si>
  <si>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</si>
  <si>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</si>
  <si>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</si>
  <si>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</si>
  <si>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</si>
  <si>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</si>
  <si>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</si>
  <si>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</si>
  <si>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</si>
  <si>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</si>
  <si>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</si>
  <si>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</si>
  <si>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</si>
  <si>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</si>
  <si>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</si>
  <si>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</si>
  <si>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</si>
  <si>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</si>
  <si>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</si>
  <si>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</si>
  <si>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</si>
  <si>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</si>
  <si>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</si>
  <si>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</si>
  <si>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</si>
  <si>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</si>
  <si>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</si>
  <si>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</si>
  <si>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</si>
  <si>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</si>
  <si>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</si>
  <si>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</si>
  <si>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</si>
  <si>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</si>
  <si>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</si>
  <si>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</si>
  <si>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</si>
  <si>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</si>
  <si>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</si>
  <si>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</si>
  <si>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</si>
  <si>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</si>
  <si>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</si>
  <si>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</si>
  <si>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</si>
  <si>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</si>
  <si>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</si>
  <si>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</si>
  <si>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</si>
  <si>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</si>
  <si>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</si>
  <si>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</si>
  <si>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</si>
  <si>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</si>
  <si>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</si>
  <si>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</si>
  <si>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</si>
  <si>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</si>
  <si>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</si>
  <si>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</si>
  <si>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</si>
  <si>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</si>
  <si>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</si>
  <si>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</si>
  <si>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</si>
  <si>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</si>
  <si>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</si>
  <si>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</si>
  <si>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</si>
  <si>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</si>
  <si>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</si>
  <si>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</si>
  <si>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</si>
  <si>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</si>
  <si>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</si>
  <si>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</si>
  <si>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</si>
  <si>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</si>
  <si>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</si>
  <si>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</si>
  <si>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</si>
  <si>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</si>
  <si>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</si>
  <si>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</si>
  <si>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</si>
  <si>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</si>
  <si>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</si>
  <si>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</si>
  <si>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</si>
  <si>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</si>
  <si>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</si>
  <si>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</si>
  <si>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</si>
  <si>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</si>
  <si>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</si>
  <si>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</si>
  <si>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</si>
  <si>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</si>
  <si>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</si>
  <si>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</si>
  <si>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</si>
  <si>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</si>
  <si>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</si>
  <si>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</si>
  <si>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</si>
  <si>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</si>
  <si>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</si>
  <si>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</si>
  <si>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</si>
  <si>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</si>
  <si>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</si>
  <si>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</si>
  <si>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</si>
  <si>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</si>
  <si>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</si>
  <si>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</si>
  <si>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</si>
  <si>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</si>
  <si>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</si>
  <si>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</si>
  <si>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</si>
  <si>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</si>
  <si>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</si>
  <si>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</si>
  <si>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</si>
  <si>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</si>
  <si>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</si>
  <si>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</si>
  <si>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</si>
  <si>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</si>
  <si>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</si>
  <si>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</si>
  <si>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</si>
  <si>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</si>
  <si>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</si>
  <si>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</si>
  <si>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</si>
  <si>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</si>
  <si>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</si>
  <si>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</si>
  <si>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</si>
  <si>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</si>
  <si>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</si>
  <si>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</si>
  <si>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</si>
  <si>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</si>
  <si>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</si>
  <si>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</si>
  <si>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</si>
  <si>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</si>
  <si>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</si>
  <si>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</si>
  <si>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</si>
  <si>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</si>
  <si>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</si>
  <si>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</si>
  <si>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</si>
  <si>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</si>
  <si>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</si>
  <si>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</si>
  <si>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</si>
  <si>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</si>
  <si>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</si>
  <si>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</si>
  <si>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</si>
  <si>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</si>
  <si>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</si>
  <si>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</si>
  <si>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</si>
  <si>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</si>
  <si>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</si>
  <si>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</si>
  <si>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</si>
  <si>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</si>
  <si>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</si>
  <si>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</si>
  <si>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</si>
  <si>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</si>
  <si>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</si>
  <si>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</si>
  <si>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</si>
  <si>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</si>
  <si>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</si>
  <si>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</si>
  <si>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</si>
  <si>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</si>
  <si>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</si>
  <si>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</si>
  <si>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</si>
  <si>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</si>
  <si>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</si>
  <si>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</si>
  <si>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</si>
  <si>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</si>
  <si>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</si>
  <si>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</si>
  <si>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</si>
  <si>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</si>
  <si>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</si>
  <si>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</si>
  <si>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</si>
  <si>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</si>
  <si>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</si>
  <si>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</si>
  <si>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</si>
  <si>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</si>
  <si>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</si>
  <si>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</si>
  <si>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</si>
  <si>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</si>
  <si>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</si>
  <si>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</si>
  <si>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</si>
  <si>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</si>
  <si>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</si>
  <si>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</si>
  <si>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</si>
  <si>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</si>
  <si>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</si>
  <si>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</si>
  <si>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</si>
  <si>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</si>
  <si>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</si>
  <si>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</si>
  <si>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</si>
  <si>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</si>
  <si>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</si>
  <si>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</si>
  <si>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</si>
  <si>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</si>
  <si>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</si>
  <si>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</si>
  <si>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</si>
  <si>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</si>
  <si>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</si>
  <si>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</si>
  <si>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</si>
  <si>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</si>
  <si>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</si>
  <si>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</si>
  <si>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</si>
  <si>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</si>
  <si>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</si>
  <si>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</si>
  <si>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</si>
  <si>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</si>
  <si>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</si>
  <si>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</si>
  <si>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</si>
  <si>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</si>
  <si>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</si>
  <si>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</si>
  <si>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</si>
  <si>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</si>
  <si>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</si>
  <si>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</si>
  <si>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</si>
  <si>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</si>
  <si>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</si>
  <si>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</si>
  <si>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</si>
  <si>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</si>
  <si>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</si>
  <si>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</si>
  <si>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</si>
  <si>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</si>
  <si>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</si>
  <si>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</si>
  <si>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</si>
  <si>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</si>
  <si>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</si>
  <si>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</si>
  <si>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</si>
  <si>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</si>
  <si>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</si>
  <si>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</si>
  <si>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</si>
  <si>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</si>
  <si>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</si>
  <si>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</si>
  <si>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</si>
  <si>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</si>
  <si>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</si>
  <si>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</si>
  <si>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</si>
  <si>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</si>
  <si>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</si>
  <si>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</si>
  <si>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</si>
  <si>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</si>
  <si>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</si>
  <si>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</si>
  <si>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</si>
  <si>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</si>
  <si>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</si>
  <si>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</si>
  <si>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</si>
  <si>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</si>
  <si>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</si>
  <si>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</si>
  <si>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</si>
  <si>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</si>
  <si>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</si>
  <si>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</si>
  <si>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</si>
  <si>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</si>
  <si>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</si>
  <si>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</si>
  <si>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</si>
  <si>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</si>
  <si>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</si>
  <si>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</si>
  <si>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</si>
  <si>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</si>
  <si>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</si>
  <si>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</si>
  <si>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</si>
  <si>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</si>
  <si>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</si>
  <si>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</si>
  <si>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</si>
  <si>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</si>
  <si>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</si>
  <si>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</si>
  <si>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</si>
  <si>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</si>
  <si>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</si>
  <si>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</si>
  <si>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</si>
  <si>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</si>
  <si>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</si>
  <si>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</si>
  <si>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</si>
  <si>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</si>
  <si>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</si>
  <si>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</si>
  <si>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</si>
  <si>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</si>
  <si>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</si>
  <si>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</si>
  <si>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</si>
  <si>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</si>
  <si>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</si>
  <si>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</si>
  <si>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</si>
  <si>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</si>
  <si>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</si>
  <si>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</si>
  <si>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</si>
  <si>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</si>
  <si>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</si>
  <si>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</si>
  <si>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</si>
  <si>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</si>
  <si>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</si>
  <si>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</si>
  <si>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</si>
  <si>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</si>
  <si>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</si>
  <si>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</si>
  <si>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</si>
  <si>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</si>
  <si>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</si>
  <si>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</si>
  <si>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</si>
  <si>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</si>
  <si>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</si>
  <si>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</si>
  <si>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</si>
  <si>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</si>
  <si>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</si>
  <si>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</si>
  <si>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</si>
  <si>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</si>
  <si>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</si>
  <si>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</si>
  <si>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</si>
  <si>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</si>
  <si>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</si>
  <si>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</si>
  <si>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</si>
  <si>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</si>
  <si>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</si>
  <si>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</si>
  <si>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</si>
  <si>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</si>
  <si>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</si>
  <si>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</si>
  <si>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</si>
  <si>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</si>
  <si>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</si>
  <si>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</si>
  <si>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</si>
  <si>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</si>
  <si>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</si>
  <si>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</si>
  <si>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</si>
  <si>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</si>
  <si>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</si>
  <si>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</si>
  <si>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</si>
  <si>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</si>
  <si>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</si>
  <si>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</si>
  <si>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</si>
  <si>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</si>
  <si>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</si>
  <si>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</si>
  <si>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</si>
  <si>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</si>
  <si>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</si>
  <si>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</si>
  <si>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</si>
  <si>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</si>
  <si>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</si>
  <si>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</si>
  <si>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</si>
  <si>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</si>
  <si>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</si>
  <si>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</si>
  <si>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</si>
  <si>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</si>
  <si>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</si>
  <si>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</si>
  <si>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</si>
  <si>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</si>
  <si>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</si>
  <si>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</si>
  <si>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</si>
  <si>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</si>
  <si>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</si>
  <si>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</si>
  <si>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</si>
  <si>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</si>
  <si>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</si>
  <si>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</si>
  <si>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</si>
  <si>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</si>
  <si>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</si>
  <si>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</si>
  <si>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</si>
  <si>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</si>
  <si>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</si>
  <si>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</si>
  <si>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</si>
  <si>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</si>
  <si>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</si>
  <si>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</si>
  <si>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</si>
  <si>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</si>
  <si>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</si>
  <si>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</si>
  <si>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</si>
  <si>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</si>
  <si>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</si>
  <si>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</si>
  <si>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</si>
  <si>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</si>
  <si>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</si>
  <si>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</si>
  <si>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</si>
  <si>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</si>
  <si>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</si>
  <si>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</si>
  <si>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</si>
  <si>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</si>
  <si>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</si>
  <si>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</si>
  <si>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</si>
  <si>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</si>
  <si>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</si>
  <si>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</si>
  <si>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</si>
  <si>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</si>
  <si>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</si>
  <si>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</si>
  <si>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</si>
  <si>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</si>
  <si>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</si>
  <si>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</si>
  <si>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</si>
  <si>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</si>
  <si>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</si>
  <si>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</si>
  <si>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</si>
  <si>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</si>
  <si>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</si>
  <si>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</si>
  <si>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</si>
  <si>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</si>
  <si>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</si>
  <si>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</si>
  <si>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</si>
  <si>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</si>
  <si>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</si>
  <si>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</si>
  <si>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</si>
  <si>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</si>
  <si>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</si>
  <si>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</si>
  <si>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</si>
  <si>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</si>
  <si>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</si>
  <si>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</si>
  <si>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</si>
  <si>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</si>
  <si>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</si>
  <si>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</si>
  <si>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</si>
  <si>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</si>
  <si>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</si>
  <si>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</si>
  <si>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</si>
  <si>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</si>
  <si>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</si>
  <si>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</si>
  <si>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</si>
  <si>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</si>
  <si>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</si>
  <si>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</si>
  <si>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</si>
  <si>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</si>
  <si>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</si>
  <si>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</si>
  <si>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</si>
  <si>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</si>
  <si>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</si>
  <si>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</si>
  <si>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</si>
  <si>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</si>
  <si>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</si>
  <si>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</si>
  <si>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</si>
  <si>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</si>
  <si>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</si>
  <si>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</si>
  <si>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</si>
  <si>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</si>
  <si>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</si>
  <si>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</si>
  <si>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</si>
  <si>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</si>
  <si>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</si>
  <si>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</si>
  <si>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</si>
  <si>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</si>
  <si>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</si>
  <si>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</si>
  <si>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</si>
  <si>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</si>
  <si>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</si>
  <si>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</si>
  <si>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</si>
  <si>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</si>
  <si>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</si>
  <si>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</si>
  <si>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</si>
  <si>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</si>
  <si>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</si>
  <si>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</si>
  <si>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</si>
  <si>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</si>
  <si>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</si>
  <si>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</si>
  <si>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</si>
  <si>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</si>
  <si>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</si>
  <si>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</si>
  <si>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</si>
  <si>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</si>
  <si>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</si>
  <si>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</si>
  <si>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</si>
  <si>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</si>
  <si>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</si>
  <si>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</si>
  <si>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</si>
  <si>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</si>
  <si>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</si>
  <si>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</si>
  <si>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</si>
  <si>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</si>
  <si>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</si>
  <si>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</si>
  <si>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</si>
  <si>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</si>
  <si>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</si>
  <si>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</si>
  <si>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</si>
  <si>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</si>
  <si>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</si>
  <si>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</si>
  <si>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</si>
  <si>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</si>
  <si>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</si>
  <si>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</si>
  <si>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</si>
  <si>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</si>
  <si>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</si>
  <si>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</si>
  <si>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</si>
  <si>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</si>
  <si>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</si>
  <si>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</si>
  <si>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</si>
  <si>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</si>
  <si>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</si>
  <si>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</si>
  <si>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</si>
  <si>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</si>
  <si>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</si>
  <si>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</si>
  <si>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</si>
  <si>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</si>
  <si>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</si>
  <si>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</si>
  <si>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</si>
  <si>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</si>
  <si>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</si>
  <si>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</si>
  <si>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</si>
  <si>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</si>
  <si>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</si>
  <si>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</si>
  <si>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</si>
  <si>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</si>
  <si>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</si>
  <si>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</si>
  <si>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</si>
  <si>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</si>
  <si>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</si>
  <si>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</si>
  <si>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</si>
  <si>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</si>
  <si>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</si>
  <si>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</si>
  <si>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</si>
  <si>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</si>
  <si>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</si>
  <si>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</si>
  <si>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</si>
  <si>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</si>
  <si>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</si>
  <si>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</si>
  <si>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</si>
  <si>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</si>
  <si>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</si>
  <si>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</si>
  <si>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</si>
  <si>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</si>
  <si>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</si>
  <si>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</si>
  <si>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</si>
  <si>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</si>
  <si>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</si>
  <si>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</si>
  <si>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</si>
  <si>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</si>
  <si>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</si>
  <si>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</si>
  <si>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</si>
  <si>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</si>
  <si>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</si>
  <si>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</si>
  <si>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</si>
  <si>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</si>
  <si>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</si>
  <si>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</si>
  <si>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</si>
  <si>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</si>
  <si>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</si>
  <si>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</si>
  <si>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</si>
  <si>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</si>
  <si>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</si>
  <si>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</si>
  <si>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</si>
  <si>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</si>
  <si>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</si>
  <si>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</si>
  <si>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</si>
  <si>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</si>
  <si>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</si>
  <si>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</si>
  <si>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</si>
  <si>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</si>
  <si>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</si>
  <si>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</si>
  <si>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</si>
  <si>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</si>
  <si>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</si>
  <si>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</si>
  <si>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</si>
  <si>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</si>
  <si>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</si>
  <si>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</si>
  <si>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</si>
  <si>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</si>
  <si>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</si>
  <si>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</si>
  <si>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</si>
  <si>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</si>
  <si>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</si>
  <si>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</si>
  <si>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</si>
  <si>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</si>
  <si>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</si>
  <si>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</si>
  <si>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</si>
  <si>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</si>
  <si>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</si>
  <si>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</si>
  <si>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</si>
  <si>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</si>
  <si>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</si>
  <si>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</si>
  <si>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</si>
  <si>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</si>
  <si>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</si>
  <si>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</si>
  <si>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</si>
  <si>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</si>
  <si>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</si>
  <si>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</si>
  <si>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</si>
  <si>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</si>
  <si>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</si>
  <si>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</si>
  <si>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</si>
  <si>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</si>
  <si>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</si>
  <si>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</si>
  <si>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</si>
  <si>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</si>
  <si>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</si>
  <si>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</si>
  <si>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</si>
  <si>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</si>
  <si>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</si>
  <si>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</si>
  <si>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</si>
  <si>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</si>
  <si>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</si>
  <si>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</si>
  <si>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</si>
  <si>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</si>
  <si>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</si>
  <si>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</si>
  <si>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</si>
  <si>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</si>
  <si>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</si>
  <si>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</si>
  <si>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</si>
  <si>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</si>
  <si>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</si>
  <si>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</si>
  <si>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</si>
  <si>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</si>
  <si>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</si>
  <si>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</si>
  <si>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</si>
  <si>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</si>
  <si>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</si>
  <si>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</si>
  <si>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</si>
  <si>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</si>
  <si>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</si>
  <si>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</si>
  <si>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</si>
  <si>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</si>
  <si>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</si>
  <si>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</si>
  <si>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</si>
  <si>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</si>
  <si>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</si>
  <si>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</si>
  <si>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</si>
  <si>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</si>
  <si>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</si>
  <si>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</si>
  <si>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</si>
  <si>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</si>
  <si>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</si>
  <si>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</si>
  <si>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</si>
  <si>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</si>
  <si>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</si>
  <si>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</si>
  <si>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</si>
  <si>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</si>
  <si>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</si>
  <si>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</si>
  <si>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</si>
  <si>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</si>
  <si>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</si>
  <si>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</si>
  <si>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</si>
  <si>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</si>
  <si>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</si>
  <si>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</si>
  <si>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</si>
  <si>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</si>
  <si>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</si>
  <si>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</si>
  <si>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</si>
  <si>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</si>
  <si>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</si>
  <si>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</si>
  <si>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</si>
  <si>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</si>
  <si>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</si>
  <si>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</si>
  <si>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</si>
  <si>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</si>
  <si>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</si>
  <si>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</si>
  <si>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</si>
  <si>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</si>
  <si>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</si>
  <si>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</si>
  <si>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</si>
  <si>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</si>
  <si>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</si>
  <si>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</si>
  <si>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</si>
  <si>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</si>
  <si>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</si>
  <si>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</si>
  <si>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</si>
  <si>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</si>
  <si>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</si>
  <si>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</si>
  <si>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</si>
  <si>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</si>
  <si>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</si>
  <si>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</si>
  <si>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</si>
  <si>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</si>
  <si>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</si>
  <si>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</si>
  <si>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</si>
  <si>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</si>
  <si>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</si>
  <si>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</si>
  <si>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</si>
  <si>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</si>
  <si>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</si>
  <si>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</si>
  <si>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</si>
  <si>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</si>
  <si>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</si>
  <si>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</si>
  <si>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</si>
  <si>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</si>
  <si>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</si>
  <si>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</si>
  <si>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</si>
  <si>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</si>
  <si>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</si>
  <si>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</si>
  <si>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</si>
  <si>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</si>
  <si>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</si>
  <si>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</si>
  <si>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</si>
  <si>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</si>
  <si>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</si>
  <si>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</si>
  <si>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</si>
  <si>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</si>
  <si>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</si>
  <si>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</si>
  <si>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</si>
  <si>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</si>
  <si>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</si>
  <si>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</si>
  <si>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</si>
  <si>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</si>
  <si>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</si>
  <si>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</si>
  <si>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</si>
  <si>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</si>
  <si>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</si>
  <si>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</si>
  <si>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</si>
  <si>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</si>
  <si>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</si>
  <si>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</si>
  <si>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</si>
  <si>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</si>
  <si>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</si>
  <si>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</si>
  <si>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</si>
  <si>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</si>
  <si>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</si>
  <si>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</si>
  <si>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</si>
  <si>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</si>
  <si>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</si>
  <si>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</si>
  <si>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</si>
  <si>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</si>
  <si>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</si>
  <si>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</si>
  <si>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</si>
  <si>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</si>
  <si>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</si>
  <si>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</si>
  <si>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</si>
  <si>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</si>
  <si>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</si>
  <si>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</si>
  <si>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</si>
  <si>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</si>
  <si>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</si>
  <si>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</si>
  <si>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</si>
  <si>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</si>
  <si>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</si>
  <si>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</si>
  <si>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</si>
  <si>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</si>
  <si>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</si>
  <si>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</si>
  <si>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</si>
  <si>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</si>
  <si>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</si>
  <si>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</si>
  <si>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</si>
  <si>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</si>
  <si>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</si>
  <si>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</si>
  <si>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</si>
  <si>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</si>
  <si>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</si>
  <si>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</si>
  <si>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</si>
  <si>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</si>
  <si>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</si>
  <si>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</si>
  <si>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</si>
  <si>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</si>
  <si>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</si>
  <si>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</si>
  <si>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</si>
  <si>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</si>
  <si>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</si>
  <si>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</si>
  <si>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</si>
  <si>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</si>
  <si>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</si>
  <si>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</si>
  <si>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</si>
  <si>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</si>
  <si>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</si>
  <si>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</si>
  <si>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</si>
  <si>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</si>
  <si>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</si>
  <si>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</si>
  <si>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</si>
  <si>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</si>
  <si>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</si>
  <si>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</si>
  <si>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</si>
  <si>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</si>
  <si>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</si>
  <si>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</si>
  <si>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</si>
  <si>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</si>
  <si>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</si>
  <si>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</si>
  <si>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</si>
  <si>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</si>
  <si>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</si>
  <si>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</si>
  <si>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</si>
  <si>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</si>
  <si>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</si>
  <si>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</si>
  <si>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</si>
  <si>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</si>
  <si>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</si>
  <si>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</si>
  <si>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</si>
  <si>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</si>
  <si>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</si>
  <si>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</si>
  <si>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</si>
  <si>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</si>
  <si>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</si>
  <si>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</si>
  <si>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</si>
  <si>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</si>
  <si>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</si>
  <si>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</si>
  <si>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</si>
  <si>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</si>
  <si>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</si>
  <si>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</si>
  <si>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</si>
  <si>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</si>
  <si>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</si>
  <si>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</si>
  <si>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</si>
  <si>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</si>
  <si>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</si>
  <si>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</si>
  <si>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</si>
  <si>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</si>
  <si>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</si>
  <si>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</si>
  <si>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</si>
  <si>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</si>
  <si>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</si>
  <si>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</si>
  <si>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</si>
  <si>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</si>
  <si>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</si>
  <si>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</si>
  <si>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</si>
  <si>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</si>
  <si>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</si>
  <si>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</si>
  <si>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</si>
  <si>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</si>
  <si>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</si>
  <si>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</si>
  <si>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</si>
  <si>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</si>
  <si>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</si>
  <si>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</si>
  <si>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</si>
  <si>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</si>
  <si>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</si>
  <si>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</si>
  <si>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</si>
  <si>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</si>
  <si>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</si>
  <si>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</si>
  <si>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</si>
  <si>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</si>
  <si>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</si>
  <si>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</si>
  <si>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</si>
  <si>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</si>
  <si>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</si>
  <si>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</si>
  <si>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</si>
  <si>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</si>
  <si>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</si>
  <si>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</si>
  <si>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</si>
  <si>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</si>
  <si>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</si>
  <si>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</si>
  <si>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</si>
  <si>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</si>
  <si>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</si>
  <si>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</si>
  <si>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</si>
  <si>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</si>
  <si>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</si>
  <si>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</si>
  <si>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</si>
  <si>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</si>
  <si>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</si>
  <si>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</si>
  <si>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</si>
  <si>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</si>
  <si>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</si>
  <si>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</si>
  <si>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</si>
  <si>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</si>
  <si>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</si>
  <si>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</si>
  <si>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</si>
  <si>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</si>
  <si>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</si>
  <si>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</si>
  <si>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</si>
  <si>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</si>
  <si>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</si>
  <si>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</si>
  <si>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</si>
  <si>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</si>
  <si>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</si>
  <si>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</si>
  <si>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</si>
  <si>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</si>
  <si>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</si>
  <si>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</si>
  <si>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</si>
  <si>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</si>
  <si>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</si>
  <si>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</si>
  <si>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</si>
  <si>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</si>
  <si>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</si>
  <si>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</si>
  <si>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</si>
  <si>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</si>
  <si>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</si>
  <si>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</si>
  <si>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</si>
  <si>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</si>
  <si>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</si>
  <si>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</si>
  <si>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</si>
  <si>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</si>
  <si>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</si>
  <si>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</si>
  <si>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</si>
  <si>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</si>
  <si>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</si>
  <si>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</si>
  <si>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</si>
  <si>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</si>
  <si>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</si>
  <si>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</si>
  <si>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</si>
  <si>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</si>
  <si>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</si>
  <si>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</si>
  <si>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</si>
  <si>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</si>
  <si>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</si>
  <si>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</si>
  <si>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</si>
  <si>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</si>
  <si>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</si>
  <si>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</si>
  <si>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</si>
  <si>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</si>
  <si>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</si>
  <si>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</si>
  <si>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</si>
  <si>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</si>
  <si>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</si>
  <si>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</si>
  <si>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</si>
  <si>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</si>
  <si>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</si>
  <si>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</si>
  <si>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</si>
  <si>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</si>
  <si>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</si>
  <si>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</si>
  <si>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</si>
  <si>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</si>
  <si>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</si>
  <si>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</si>
  <si>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</si>
  <si>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</si>
  <si>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</si>
  <si>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</si>
  <si>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</si>
  <si>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</si>
  <si>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</si>
  <si>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</si>
  <si>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</si>
  <si>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</si>
  <si>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</si>
  <si>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</si>
  <si>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</si>
  <si>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</si>
  <si>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</si>
  <si>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</si>
  <si>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</si>
  <si>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</si>
  <si>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</si>
  <si>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</si>
  <si>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</si>
  <si>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</si>
  <si>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</si>
  <si>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</si>
  <si>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</si>
  <si>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</si>
  <si>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</si>
  <si>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</si>
  <si>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</si>
  <si>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</si>
  <si>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</si>
  <si>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</si>
  <si>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</si>
  <si>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</si>
  <si>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</si>
  <si>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</si>
  <si>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</si>
  <si>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</si>
  <si>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</si>
  <si>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</si>
  <si>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</si>
  <si>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</si>
  <si>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</si>
  <si>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</si>
  <si>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</si>
  <si>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</si>
  <si>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</si>
  <si>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</si>
  <si>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</si>
  <si>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</si>
  <si>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</si>
  <si>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</si>
  <si>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</si>
  <si>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</si>
  <si>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</si>
  <si>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</si>
  <si>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</si>
  <si>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</si>
  <si>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</si>
  <si>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</si>
  <si>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</si>
  <si>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</si>
  <si>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</si>
  <si>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</si>
  <si>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</si>
  <si>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</si>
  <si>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</si>
  <si>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</si>
  <si>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</si>
  <si>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</si>
  <si>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</si>
  <si>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</si>
  <si>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</si>
  <si>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</si>
  <si>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</si>
  <si>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</si>
  <si>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</si>
  <si>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</si>
  <si>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</si>
  <si>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</si>
  <si>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</si>
  <si>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</si>
  <si>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</si>
  <si>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</si>
  <si>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</si>
  <si>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</si>
  <si>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</si>
  <si>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</si>
  <si>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</si>
  <si>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</si>
  <si>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</si>
  <si>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</si>
  <si>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</si>
  <si>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</si>
  <si>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</si>
  <si>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</si>
  <si>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</si>
  <si>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</si>
  <si>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</si>
  <si>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</si>
  <si>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</si>
  <si>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</si>
  <si>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</si>
  <si>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</si>
  <si>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</si>
  <si>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</si>
  <si>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</si>
  <si>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</si>
  <si>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</si>
  <si>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</si>
  <si>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</si>
  <si>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</si>
  <si>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</si>
  <si>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</si>
  <si>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</si>
  <si>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</si>
  <si>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</si>
  <si>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</si>
  <si>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</si>
  <si>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</si>
  <si>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</si>
  <si>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</si>
  <si>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</si>
  <si>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</si>
  <si>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</si>
  <si>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</si>
  <si>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</si>
  <si>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</si>
  <si>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</si>
  <si>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</si>
  <si>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</si>
  <si>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</si>
  <si>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</si>
  <si>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</si>
  <si>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</si>
  <si>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</si>
  <si>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</si>
  <si>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</si>
  <si>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</si>
  <si>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</si>
  <si>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</si>
  <si>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</si>
  <si>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</si>
  <si>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</si>
  <si>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</si>
  <si>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</si>
  <si>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</si>
  <si>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</si>
  <si>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</si>
  <si>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</si>
  <si>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</si>
  <si>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</si>
  <si>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</si>
  <si>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</si>
  <si>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</si>
  <si>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</si>
  <si>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</si>
  <si>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</si>
  <si>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</si>
  <si>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</si>
  <si>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</si>
  <si>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</si>
  <si>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</si>
  <si>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</si>
  <si>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</si>
  <si>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</si>
  <si>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</si>
  <si>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</si>
  <si>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</si>
  <si>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</si>
  <si>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</si>
  <si>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</si>
  <si>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</si>
  <si>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</si>
  <si>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</si>
  <si>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</si>
  <si>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</si>
  <si>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</si>
  <si>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</si>
  <si>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</si>
  <si>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</si>
  <si>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</si>
  <si>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</si>
  <si>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</si>
  <si>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</si>
  <si>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</si>
  <si>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</si>
  <si>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</si>
  <si>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</si>
  <si>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</si>
  <si>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</si>
  <si>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</si>
  <si>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</si>
  <si>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</si>
  <si>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</si>
  <si>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</si>
  <si>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</si>
  <si>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</si>
  <si>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</si>
  <si>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</si>
  <si>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</si>
  <si>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</si>
  <si>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</si>
  <si>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</si>
  <si>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</si>
  <si>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</si>
  <si>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</si>
  <si>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</si>
  <si>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</si>
  <si>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</si>
  <si>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</si>
  <si>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</si>
  <si>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</si>
  <si>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</si>
  <si>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</si>
  <si>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</si>
  <si>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</si>
  <si>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</si>
  <si>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</si>
  <si>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</si>
  <si>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</si>
  <si>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</si>
  <si>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</si>
  <si>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</si>
  <si>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</si>
  <si>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</si>
  <si>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</si>
  <si>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</si>
  <si>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</si>
  <si>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</si>
  <si>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</si>
  <si>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</si>
  <si>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</si>
  <si>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</si>
  <si>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</si>
  <si>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</si>
  <si>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</si>
  <si>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</si>
  <si>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</si>
  <si>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</si>
  <si>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</si>
  <si>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</si>
  <si>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</si>
  <si>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</si>
  <si>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</si>
  <si>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</si>
  <si>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</si>
  <si>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</si>
  <si>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</si>
  <si>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</si>
  <si>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</si>
  <si>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</si>
  <si>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</si>
  <si>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</si>
  <si>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</si>
  <si>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</si>
  <si>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</si>
  <si>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</si>
  <si>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</si>
  <si>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</si>
  <si>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</si>
  <si>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</si>
  <si>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</si>
  <si>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</si>
  <si>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</si>
  <si>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</si>
  <si>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</si>
  <si>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</si>
  <si>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</si>
  <si>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</si>
  <si>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</si>
  <si>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</si>
  <si>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</si>
  <si>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</si>
  <si>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</si>
  <si>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</si>
  <si>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</si>
  <si>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</si>
  <si>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</si>
  <si>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</si>
  <si>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</si>
  <si>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</si>
  <si>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</si>
  <si>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</si>
  <si>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</si>
  <si>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</si>
  <si>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</si>
  <si>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</si>
  <si>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</si>
  <si>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</si>
  <si>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</si>
  <si>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</si>
  <si>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</si>
  <si>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</si>
  <si>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</si>
  <si>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</si>
  <si>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</si>
  <si>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</si>
  <si>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</si>
  <si>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</si>
  <si>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</si>
  <si>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</si>
  <si>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</si>
  <si>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</si>
  <si>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</si>
  <si>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</si>
  <si>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</si>
  <si>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</si>
  <si>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</si>
  <si>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</si>
  <si>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</si>
  <si>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</si>
  <si>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</si>
  <si>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</si>
  <si>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</si>
  <si>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</si>
  <si>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</si>
  <si>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</si>
  <si>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</si>
  <si>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</si>
  <si>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</si>
  <si>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</si>
  <si>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</si>
  <si>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</si>
  <si>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</si>
  <si>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</si>
  <si>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</si>
  <si>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</si>
  <si>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</si>
  <si>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</si>
  <si>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</si>
  <si>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</si>
  <si>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</si>
  <si>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</si>
  <si>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</si>
  <si>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</si>
  <si>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</si>
  <si>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</si>
  <si>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</si>
  <si>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</si>
  <si>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</si>
  <si>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</si>
  <si>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</si>
  <si>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</si>
  <si>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</si>
  <si>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</si>
  <si>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</si>
  <si>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</si>
  <si>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</si>
  <si>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</si>
  <si>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</si>
  <si>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</si>
  <si>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</si>
  <si>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</si>
  <si>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</si>
  <si>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</si>
  <si>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</si>
  <si>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</si>
  <si>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</si>
  <si>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</si>
  <si>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</si>
  <si>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</si>
  <si>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</si>
  <si>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</si>
  <si>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</si>
  <si>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</si>
  <si>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</si>
  <si>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</si>
  <si>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</si>
  <si>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</si>
  <si>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</si>
  <si>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</si>
  <si>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</si>
  <si>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</si>
  <si>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</si>
  <si>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</si>
  <si>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</si>
  <si>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</si>
  <si>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</si>
  <si>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</si>
  <si>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</si>
  <si>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</si>
  <si>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</si>
  <si>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</si>
  <si>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</si>
  <si>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</si>
  <si>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</si>
  <si>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</si>
  <si>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</si>
  <si>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</si>
  <si>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</si>
  <si>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</si>
  <si>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</si>
  <si>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</si>
  <si>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</si>
  <si>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</si>
  <si>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</si>
  <si>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</si>
  <si>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</si>
  <si>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</si>
  <si>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</si>
  <si>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</si>
  <si>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</si>
  <si>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</si>
  <si>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</si>
  <si>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</si>
  <si>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</si>
  <si>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</si>
  <si>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</si>
  <si>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</si>
  <si>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</si>
  <si>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</si>
  <si>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</si>
  <si>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</si>
  <si>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</si>
  <si>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</si>
  <si>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</si>
  <si>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</si>
  <si>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</si>
  <si>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</si>
  <si>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</si>
  <si>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</si>
  <si>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</si>
  <si>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</si>
  <si>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</si>
  <si>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</si>
  <si>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</si>
  <si>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</si>
  <si>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</si>
  <si>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</si>
  <si>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</si>
  <si>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</si>
  <si>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</si>
  <si>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</si>
  <si>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</si>
  <si>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</si>
  <si>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</si>
  <si>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</si>
  <si>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</si>
  <si>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</si>
  <si>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</si>
  <si>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</si>
  <si>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</si>
  <si>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</si>
  <si>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</si>
  <si>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</si>
  <si>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</si>
  <si>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</si>
  <si>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</si>
  <si>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</si>
  <si>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</si>
  <si>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</si>
  <si>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</si>
  <si>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</si>
  <si>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</si>
  <si>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</si>
  <si>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</si>
  <si>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</si>
  <si>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</si>
  <si>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</si>
  <si>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</si>
  <si>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</si>
  <si>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</si>
  <si>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</si>
  <si>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</si>
  <si>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</si>
  <si>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</si>
  <si>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</si>
  <si>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</si>
  <si>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</si>
  <si>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</si>
  <si>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</si>
  <si>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</si>
  <si>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</si>
  <si>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</si>
  <si>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</si>
  <si>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</si>
  <si>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</si>
  <si>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</si>
  <si>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</si>
  <si>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</si>
  <si>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</si>
  <si>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</si>
  <si>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</si>
  <si>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</si>
  <si>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</si>
  <si>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</si>
  <si>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</si>
  <si>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</si>
  <si>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</si>
  <si>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</si>
  <si>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</si>
  <si>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</si>
  <si>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</si>
  <si>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</si>
  <si>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</si>
  <si>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</si>
  <si>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</si>
  <si>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</si>
  <si>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</si>
  <si>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</si>
  <si>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</si>
  <si>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</si>
  <si>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</si>
  <si>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</si>
  <si>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</si>
  <si>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</si>
  <si>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</si>
  <si>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</si>
  <si>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</si>
  <si>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</si>
  <si>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</si>
  <si>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</si>
  <si>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</si>
  <si>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</si>
  <si>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</si>
  <si>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</si>
  <si>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</si>
  <si>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</si>
  <si>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</si>
  <si>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</si>
  <si>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</si>
  <si>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</si>
  <si>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</si>
  <si>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</si>
  <si>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</si>
  <si>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</si>
  <si>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</si>
  <si>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</si>
  <si>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</si>
  <si>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</si>
  <si>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</si>
  <si>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</si>
  <si>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</si>
  <si>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</si>
  <si>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</si>
  <si>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</si>
  <si>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</si>
  <si>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</si>
  <si>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</si>
  <si>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</si>
  <si>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</si>
  <si>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</si>
  <si>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</si>
  <si>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</si>
  <si>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</si>
  <si>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</si>
  <si>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</si>
  <si>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</si>
  <si>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</si>
  <si>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</si>
  <si>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</si>
  <si>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</si>
  <si>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</si>
  <si>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</si>
  <si>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</si>
  <si>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</si>
  <si>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</si>
  <si>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</si>
  <si>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</si>
  <si>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</si>
  <si>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</si>
  <si>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</si>
  <si>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</si>
  <si>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</si>
  <si>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</si>
  <si>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</si>
  <si>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</si>
  <si>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</si>
  <si>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</si>
  <si>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</si>
  <si>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</si>
  <si>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</si>
  <si>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</si>
  <si>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</si>
  <si>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</si>
  <si>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</si>
  <si>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</si>
  <si>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</si>
  <si>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</si>
  <si>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</si>
  <si>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</si>
  <si>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</si>
  <si>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</si>
  <si>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</si>
  <si>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</si>
  <si>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</si>
  <si>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</si>
  <si>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</si>
  <si>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</si>
  <si>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</si>
  <si>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</si>
  <si>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</si>
  <si>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</si>
  <si>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</si>
  <si>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</si>
  <si>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</si>
  <si>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</si>
  <si>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</si>
  <si>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</si>
  <si>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</si>
  <si>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</si>
  <si>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</si>
  <si>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</si>
  <si>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</si>
  <si>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</si>
  <si>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</si>
  <si>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</si>
  <si>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</si>
  <si>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</si>
  <si>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</si>
  <si>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</si>
  <si>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</si>
  <si>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</si>
  <si>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</si>
  <si>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</si>
  <si>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</si>
  <si>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</si>
  <si>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</si>
  <si>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</si>
  <si>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</si>
  <si>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</si>
  <si>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</si>
  <si>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</si>
  <si>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</si>
  <si>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</si>
  <si>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</si>
  <si>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</si>
  <si>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</si>
  <si>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</si>
  <si>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</si>
  <si>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</si>
  <si>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</si>
  <si>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</si>
  <si>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</si>
  <si>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</si>
  <si>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</si>
  <si>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</si>
  <si>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</si>
  <si>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</si>
  <si>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</si>
  <si>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</si>
  <si>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</si>
  <si>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</si>
  <si>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</si>
  <si>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</si>
  <si>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</si>
  <si>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</si>
  <si>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</si>
  <si>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</si>
  <si>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</si>
  <si>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</si>
  <si>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</si>
  <si>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</si>
  <si>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</si>
  <si>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</si>
  <si>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</si>
  <si>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</si>
  <si>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</si>
  <si>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</si>
  <si>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</si>
  <si>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</si>
  <si>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</si>
  <si>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</si>
  <si>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</si>
  <si>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</si>
  <si>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</si>
  <si>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</si>
  <si>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</si>
  <si>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</si>
  <si>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</si>
  <si>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</si>
  <si>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</si>
  <si>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</si>
  <si>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</si>
  <si>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</si>
  <si>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</si>
  <si>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</si>
  <si>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</si>
  <si>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</si>
  <si>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</si>
  <si>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</si>
  <si>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</si>
  <si>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</si>
  <si>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</si>
  <si>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</si>
  <si>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</si>
  <si>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</si>
  <si>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</si>
  <si>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</si>
  <si>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</si>
  <si>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</si>
  <si>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</si>
  <si>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</si>
  <si>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</si>
  <si>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</si>
  <si>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</si>
  <si>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</si>
  <si>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</si>
  <si>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</si>
  <si>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</si>
  <si>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</si>
  <si>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</si>
  <si>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</si>
  <si>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</si>
  <si>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</si>
  <si>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</si>
  <si>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</si>
  <si>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</si>
  <si>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</si>
  <si>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</si>
  <si>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</si>
  <si>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</si>
  <si>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</si>
  <si>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</si>
  <si>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</si>
  <si>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</si>
  <si>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</si>
  <si>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</si>
  <si>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</si>
  <si>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</si>
  <si>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</si>
  <si>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</si>
  <si>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</si>
  <si>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</si>
  <si>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</si>
  <si>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</si>
  <si>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</si>
  <si>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</si>
  <si>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</si>
  <si>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</si>
  <si>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</si>
  <si>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</si>
  <si>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</si>
  <si>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</si>
  <si>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</si>
  <si>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</si>
  <si>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</si>
  <si>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</si>
  <si>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</si>
  <si>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</si>
  <si>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</si>
  <si>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</si>
  <si>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</si>
  <si>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</si>
  <si>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</si>
  <si>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</si>
  <si>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</si>
  <si>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</si>
  <si>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</si>
  <si>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</si>
  <si>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</si>
  <si>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</si>
  <si>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</si>
  <si>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</si>
  <si>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</si>
  <si>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</si>
  <si>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</si>
  <si>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</si>
  <si>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</si>
  <si>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</si>
  <si>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</si>
  <si>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</si>
  <si>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</si>
  <si>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</si>
  <si>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</si>
  <si>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</si>
  <si>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</si>
  <si>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</si>
  <si>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</si>
  <si>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</si>
  <si>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</si>
  <si>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</si>
  <si>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</si>
  <si>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</si>
  <si>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</si>
  <si>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</si>
  <si>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</si>
  <si>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</si>
  <si>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</si>
  <si>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</si>
  <si>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</si>
  <si>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</si>
  <si>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</si>
  <si>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</si>
  <si>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</si>
  <si>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</si>
  <si>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</si>
  <si>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</si>
  <si>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</si>
  <si>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</si>
  <si>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</si>
  <si>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</si>
  <si>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</si>
  <si>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</si>
  <si>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</si>
  <si>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</si>
  <si>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</si>
  <si>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</si>
  <si>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</si>
  <si>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</si>
  <si>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</si>
  <si>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</si>
  <si>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</si>
  <si>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</si>
  <si>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</si>
  <si>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</si>
  <si>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</si>
  <si>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</si>
  <si>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</si>
  <si>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</si>
  <si>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</si>
  <si>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</si>
  <si>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</si>
  <si>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</si>
  <si>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</si>
  <si>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</si>
  <si>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</si>
  <si>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</si>
  <si>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</si>
  <si>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</si>
  <si>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</si>
  <si>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</si>
  <si>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</si>
  <si>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</si>
  <si>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</si>
  <si>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</si>
  <si>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</si>
  <si>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</si>
  <si>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</si>
  <si>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</si>
  <si>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</si>
  <si>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</si>
  <si>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</si>
  <si>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</si>
  <si>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</si>
  <si>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</si>
  <si>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</si>
  <si>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</si>
  <si>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</si>
  <si>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</si>
  <si>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</si>
  <si>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</si>
  <si>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</si>
  <si>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</si>
  <si>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</si>
  <si>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</si>
  <si>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</si>
  <si>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</si>
  <si>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</si>
  <si>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</si>
  <si>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</si>
  <si>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</si>
  <si>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</si>
  <si>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</si>
  <si>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</si>
  <si>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</si>
  <si>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</si>
  <si>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</si>
  <si>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</si>
  <si>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</si>
  <si>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</si>
  <si>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</si>
  <si>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</si>
  <si>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</si>
  <si>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</si>
  <si>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</si>
  <si>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</si>
  <si>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</si>
  <si>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</si>
  <si>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</si>
  <si>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</si>
  <si>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</si>
  <si>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</si>
  <si>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</si>
  <si>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</si>
  <si>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</si>
  <si>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</si>
  <si>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</si>
  <si>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</si>
  <si>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</si>
  <si>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</si>
  <si>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</si>
  <si>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</si>
  <si>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</si>
  <si>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</si>
  <si>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</si>
  <si>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</si>
  <si>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</si>
  <si>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</si>
  <si>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</si>
  <si>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</si>
  <si>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</si>
  <si>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</si>
  <si>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</si>
  <si>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</si>
  <si>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</si>
  <si>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</si>
  <si>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</si>
  <si>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</si>
  <si>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</si>
  <si>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</si>
  <si>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</si>
  <si>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</si>
  <si>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</si>
  <si>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</si>
  <si>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</si>
  <si>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</si>
  <si>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</si>
  <si>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</si>
  <si>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</si>
  <si>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</si>
  <si>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</si>
  <si>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</si>
  <si>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</si>
  <si>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</si>
  <si>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</si>
  <si>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</si>
  <si>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</si>
  <si>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</si>
  <si>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</si>
  <si>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</si>
  <si>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</si>
  <si>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</si>
  <si>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</si>
  <si>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</si>
  <si>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</si>
  <si>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</si>
  <si>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</si>
  <si>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</si>
  <si>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</si>
  <si>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</si>
  <si>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</si>
  <si>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</si>
  <si>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</si>
  <si>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</si>
  <si>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</si>
  <si>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</si>
  <si>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</si>
  <si>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</si>
  <si>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</si>
  <si>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</si>
  <si>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</si>
  <si>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</si>
  <si>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</si>
  <si>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</si>
  <si>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</si>
  <si>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</si>
  <si>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</si>
  <si>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</si>
  <si>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</si>
  <si>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</si>
  <si>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</si>
  <si>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</si>
  <si>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</si>
  <si>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</si>
  <si>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</si>
  <si>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</si>
  <si>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</si>
  <si>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</si>
  <si>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</si>
  <si>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</si>
  <si>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</si>
  <si>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</si>
  <si>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</si>
  <si>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</si>
  <si>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</si>
  <si>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</si>
  <si>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</si>
  <si>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</si>
  <si>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</si>
  <si>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</si>
  <si>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</si>
  <si>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</si>
  <si>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</si>
  <si>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</si>
  <si>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</si>
  <si>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</si>
  <si>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</si>
  <si>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</si>
  <si>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</si>
  <si>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</si>
  <si>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</si>
  <si>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</si>
  <si>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</si>
  <si>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</si>
  <si>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</si>
  <si>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</si>
  <si>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</si>
  <si>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</si>
  <si>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</si>
  <si>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</si>
  <si>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</si>
  <si>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</si>
  <si>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</si>
  <si>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</si>
  <si>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</si>
  <si>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</si>
  <si>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</si>
  <si>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</si>
  <si>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</si>
  <si>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</si>
  <si>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</si>
  <si>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</si>
  <si>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</si>
  <si>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</si>
  <si>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</si>
  <si>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</si>
  <si>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</si>
  <si>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</si>
  <si>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</si>
  <si>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</si>
  <si>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</si>
  <si>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</si>
  <si>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</si>
  <si>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</si>
  <si>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</si>
  <si>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</si>
  <si>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</si>
  <si>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</si>
  <si>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</si>
  <si>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</si>
  <si>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</si>
  <si>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</si>
  <si>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</si>
  <si>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</si>
  <si>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</si>
  <si>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</si>
  <si>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</si>
  <si>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</si>
  <si>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</si>
  <si>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</si>
  <si>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</si>
  <si>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</si>
  <si>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</si>
  <si>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</si>
  <si>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</si>
  <si>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</si>
  <si>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</si>
  <si>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</si>
  <si>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</si>
  <si>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</si>
  <si>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</si>
  <si>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</si>
  <si>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</si>
  <si>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</si>
  <si>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</si>
  <si>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</si>
  <si>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</si>
  <si>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</si>
  <si>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</si>
  <si>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</si>
  <si>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</si>
  <si>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</si>
  <si>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</si>
  <si>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</si>
  <si>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</si>
  <si>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</si>
  <si>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</si>
  <si>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</si>
  <si>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</si>
  <si>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</si>
  <si>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</si>
  <si>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</si>
  <si>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</si>
  <si>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</si>
  <si>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</si>
  <si>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</si>
  <si>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</si>
  <si>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</si>
  <si>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</si>
  <si>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</si>
  <si>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</si>
  <si>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</si>
  <si>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</si>
  <si>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</si>
  <si>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</si>
  <si>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</si>
  <si>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</si>
  <si>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</si>
  <si>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</si>
  <si>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</si>
  <si>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</si>
  <si>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</si>
  <si>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</si>
  <si>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</si>
  <si>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</si>
  <si>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</si>
  <si>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</si>
  <si>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</si>
  <si>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</si>
  <si>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</si>
  <si>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</si>
  <si>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</si>
  <si>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</si>
  <si>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</si>
  <si>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</si>
  <si>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</si>
  <si>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</si>
  <si>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</si>
  <si>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</si>
  <si>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</si>
  <si>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</si>
  <si>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</si>
  <si>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</si>
  <si>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</si>
  <si>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</si>
  <si>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</si>
  <si>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</si>
  <si>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</si>
  <si>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</si>
  <si>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</si>
  <si>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</si>
  <si>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</si>
  <si>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</si>
  <si>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</si>
  <si>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</si>
  <si>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</si>
  <si>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</si>
  <si>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</si>
  <si>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</si>
  <si>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</si>
  <si>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</si>
  <si>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</si>
  <si>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</si>
  <si>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</si>
  <si>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</si>
  <si>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</si>
  <si>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</si>
  <si>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</si>
  <si>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</si>
  <si>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</si>
  <si>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</si>
  <si>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</si>
  <si>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</si>
  <si>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</si>
  <si>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</si>
  <si>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</si>
  <si>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</si>
  <si>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</si>
  <si>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</si>
  <si>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</si>
  <si>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</si>
  <si>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</si>
  <si>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</si>
  <si>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</si>
  <si>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</si>
  <si>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</si>
  <si>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</si>
  <si>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</si>
  <si>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</si>
  <si>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</si>
  <si>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</si>
  <si>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</si>
  <si>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</si>
  <si>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</si>
  <si>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</si>
  <si>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</si>
  <si>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</si>
  <si>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</si>
  <si>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</si>
  <si>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</si>
  <si>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</si>
  <si>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</si>
  <si>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</si>
  <si>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</si>
  <si>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</si>
  <si>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</si>
  <si>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</si>
  <si>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</si>
  <si>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</si>
  <si>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</si>
  <si>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</si>
  <si>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</si>
  <si>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</si>
  <si>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</si>
  <si>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</si>
  <si>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</si>
  <si>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</si>
  <si>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</si>
  <si>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</si>
  <si>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</si>
  <si>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</si>
  <si>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</si>
  <si>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</si>
  <si>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</si>
  <si>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</si>
  <si>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</si>
  <si>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</si>
  <si>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</si>
  <si>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</si>
  <si>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</si>
  <si>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</si>
  <si>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</si>
  <si>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</si>
  <si>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</si>
  <si>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</si>
  <si>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</si>
  <si>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</si>
  <si>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</si>
  <si>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</si>
  <si>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</si>
  <si>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</si>
  <si>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</si>
  <si>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</si>
  <si>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</si>
  <si>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</si>
  <si>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</si>
  <si>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</si>
  <si>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</si>
  <si>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</si>
  <si>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</si>
  <si>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</si>
  <si>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</si>
  <si>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</si>
  <si>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</si>
  <si>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</si>
  <si>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</si>
  <si>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</si>
  <si>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</si>
  <si>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</si>
  <si>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</si>
  <si>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</si>
  <si>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</si>
  <si>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</si>
  <si>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</si>
  <si>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</si>
  <si>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</si>
  <si>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</si>
  <si>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</si>
  <si>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</si>
  <si>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</si>
  <si>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</si>
  <si>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</si>
  <si>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</si>
  <si>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</si>
  <si>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</si>
  <si>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</si>
  <si>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</si>
  <si>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</si>
  <si>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</si>
  <si>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</si>
  <si>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</si>
  <si>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</si>
  <si>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</si>
  <si>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</si>
  <si>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</si>
  <si>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</si>
  <si>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</si>
  <si>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</si>
  <si>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</si>
  <si>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</si>
  <si>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</si>
  <si>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</si>
  <si>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</si>
  <si>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</si>
  <si>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</si>
  <si>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</si>
  <si>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</si>
  <si>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</si>
  <si>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</si>
  <si>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</si>
  <si>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</si>
  <si>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</si>
  <si>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</si>
  <si>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</si>
  <si>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</si>
  <si>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</si>
  <si>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</si>
  <si>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</si>
  <si>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</si>
  <si>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</si>
  <si>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</si>
  <si>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</si>
  <si>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</si>
  <si>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</si>
  <si>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</si>
  <si>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</si>
  <si>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</si>
  <si>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</si>
  <si>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</si>
  <si>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</si>
  <si>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</si>
  <si>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</si>
  <si>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</si>
  <si>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</si>
  <si>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</si>
  <si>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</si>
  <si>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</si>
  <si>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</si>
  <si>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</si>
  <si>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</si>
  <si>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</si>
  <si>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</si>
  <si>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</si>
  <si>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</si>
  <si>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</si>
  <si>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</si>
  <si>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</si>
  <si>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</si>
  <si>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</si>
  <si>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</si>
  <si>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</si>
  <si>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</si>
  <si>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</si>
  <si>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</si>
  <si>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</si>
  <si>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</si>
  <si>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</si>
  <si>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</si>
  <si>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</si>
  <si>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</si>
  <si>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</si>
  <si>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</si>
  <si>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</si>
  <si>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</si>
  <si>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</si>
  <si>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</si>
  <si>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</si>
  <si>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</si>
  <si>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</si>
  <si>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</si>
  <si>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</si>
  <si>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</si>
  <si>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</si>
  <si>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</si>
  <si>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</si>
  <si>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</si>
  <si>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</si>
  <si>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</si>
  <si>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</si>
  <si>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</si>
  <si>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</si>
  <si>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</si>
  <si>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</si>
  <si>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</si>
  <si>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</si>
  <si>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</si>
  <si>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</si>
  <si>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</si>
  <si>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</si>
  <si>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</si>
  <si>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</si>
  <si>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</si>
  <si>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</si>
  <si>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</si>
  <si>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</si>
  <si>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</si>
  <si>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</si>
  <si>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</si>
  <si>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</si>
  <si>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</si>
  <si>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</si>
  <si>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</si>
  <si>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</si>
  <si>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</si>
  <si>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</si>
  <si>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</si>
  <si>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</si>
  <si>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</si>
  <si>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</si>
  <si>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</si>
  <si>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</si>
  <si>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</si>
  <si>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</si>
  <si>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</si>
  <si>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</si>
  <si>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</si>
  <si>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</si>
  <si>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</si>
  <si>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</si>
  <si>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</si>
  <si>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</si>
  <si>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</si>
  <si>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</si>
  <si>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</si>
  <si>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</si>
  <si>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</si>
  <si>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</si>
  <si>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</si>
  <si>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</si>
  <si>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</si>
  <si>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</si>
  <si>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</si>
  <si>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</si>
  <si>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</si>
  <si>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</si>
  <si>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</si>
  <si>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</si>
  <si>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</si>
  <si>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</si>
  <si>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</si>
  <si>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</si>
  <si>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</si>
  <si>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</si>
  <si>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</si>
  <si>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</si>
  <si>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</si>
  <si>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</si>
  <si>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</si>
  <si>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</si>
  <si>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</si>
  <si>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</si>
  <si>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</si>
  <si>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</si>
  <si>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</si>
  <si>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</si>
  <si>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</si>
  <si>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</si>
  <si>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</si>
  <si>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</si>
  <si>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</si>
  <si>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</si>
  <si>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</si>
  <si>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</si>
  <si>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</si>
  <si>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</si>
  <si>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</si>
  <si>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</si>
  <si>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</si>
  <si>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</si>
  <si>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</si>
  <si>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</si>
  <si>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</si>
  <si>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</si>
  <si>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</si>
  <si>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</si>
  <si>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</si>
  <si>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</si>
  <si>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</si>
  <si>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</si>
  <si>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</si>
  <si>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</si>
  <si>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</si>
  <si>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</si>
  <si>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</si>
  <si>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</si>
  <si>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</si>
  <si>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</si>
  <si>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</si>
  <si>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</si>
  <si>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</si>
  <si>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</si>
  <si>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</si>
  <si>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</si>
  <si>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</si>
  <si>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</si>
  <si>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</si>
  <si>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</si>
  <si>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</si>
  <si>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</si>
  <si>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</si>
  <si>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</si>
  <si>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</si>
  <si>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</si>
  <si>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</si>
  <si>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</si>
  <si>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</si>
  <si>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</si>
  <si>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</si>
  <si>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</si>
  <si>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</si>
  <si>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</si>
  <si>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</si>
  <si>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</si>
  <si>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</si>
  <si>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</si>
  <si>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</si>
  <si>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</si>
  <si>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</si>
  <si>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</si>
  <si>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</si>
  <si>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</si>
  <si>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</si>
  <si>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</si>
  <si>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</si>
  <si>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</si>
  <si>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</si>
  <si>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</si>
  <si>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</si>
  <si>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</si>
  <si>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</si>
  <si>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</si>
  <si>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</si>
  <si>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</si>
  <si>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</si>
  <si>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</si>
  <si>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</si>
  <si>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</si>
  <si>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</si>
  <si>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</si>
  <si>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</si>
  <si>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</si>
  <si>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</si>
  <si>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</si>
  <si>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</si>
  <si>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</si>
  <si>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</si>
  <si>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</si>
  <si>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</si>
  <si>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</si>
  <si>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</si>
  <si>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</si>
  <si>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</si>
  <si>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</si>
  <si>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</si>
  <si>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</si>
  <si>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</si>
  <si>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</si>
  <si>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</si>
  <si>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</si>
  <si>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</si>
  <si>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</si>
  <si>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</si>
  <si>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</si>
  <si>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</si>
  <si>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</si>
  <si>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</si>
  <si>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</si>
  <si>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</si>
  <si>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</si>
  <si>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</si>
  <si>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</si>
  <si>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</si>
  <si>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</si>
  <si>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</si>
  <si>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</si>
  <si>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</si>
  <si>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</si>
  <si>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</si>
  <si>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</si>
  <si>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</si>
  <si>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</si>
  <si>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</si>
  <si>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</si>
  <si>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</si>
  <si>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</si>
  <si>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</si>
  <si>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</si>
  <si>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</si>
  <si>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</si>
  <si>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</si>
  <si>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</si>
  <si>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</si>
  <si>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</si>
  <si>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</si>
  <si>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</si>
  <si>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</si>
  <si>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</si>
  <si>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</si>
  <si>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</si>
  <si>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</si>
  <si>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</si>
  <si>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</si>
  <si>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</si>
  <si>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</si>
  <si>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</si>
  <si>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</si>
  <si>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</si>
  <si>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</si>
  <si>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</si>
  <si>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</si>
  <si>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</si>
  <si>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</si>
  <si>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</si>
  <si>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</si>
  <si>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</si>
  <si>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</si>
  <si>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</si>
  <si>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</si>
  <si>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</si>
  <si>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</si>
  <si>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</si>
  <si>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</si>
  <si>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</si>
  <si>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</si>
  <si>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</si>
  <si>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</si>
  <si>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</si>
  <si>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</si>
  <si>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</si>
  <si>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</si>
  <si>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</si>
  <si>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</si>
  <si>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</si>
  <si>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</si>
  <si>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</si>
  <si>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</si>
  <si>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</si>
  <si>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</si>
  <si>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</si>
  <si>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</si>
  <si>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</si>
  <si>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</si>
  <si>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</si>
  <si>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</si>
  <si>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</si>
  <si>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</si>
  <si>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</si>
  <si>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</si>
  <si>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</si>
  <si>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</si>
  <si>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</si>
  <si>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</si>
  <si>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</si>
  <si>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</si>
  <si>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</si>
  <si>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</si>
  <si>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</si>
  <si>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</si>
  <si>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</si>
  <si>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</si>
  <si>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</si>
  <si>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</si>
  <si>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</si>
  <si>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</si>
  <si>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</si>
  <si>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</si>
  <si>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</si>
  <si>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</si>
  <si>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</si>
  <si>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</si>
  <si>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</si>
  <si>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</si>
  <si>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</si>
  <si>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</si>
  <si>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</si>
  <si>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</si>
  <si>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</si>
  <si>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</si>
  <si>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</si>
  <si>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</si>
  <si>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</si>
  <si>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</si>
  <si>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</si>
  <si>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</si>
  <si>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</si>
  <si>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</si>
  <si>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</si>
  <si>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</si>
  <si>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</si>
  <si>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</si>
  <si>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</si>
  <si>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</si>
  <si>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</si>
  <si>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</si>
  <si>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</si>
  <si>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</si>
  <si>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</si>
  <si>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</si>
  <si>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</si>
  <si>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</si>
  <si>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</si>
  <si>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</si>
  <si>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</si>
  <si>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</si>
  <si>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</si>
  <si>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</si>
  <si>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</si>
  <si>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</si>
  <si>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</si>
  <si>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</si>
  <si>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</si>
  <si>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</si>
  <si>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</si>
  <si>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</si>
  <si>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</si>
  <si>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</si>
  <si>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</si>
  <si>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</si>
  <si>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</si>
  <si>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</si>
  <si>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</si>
  <si>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</si>
  <si>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</si>
  <si>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</si>
  <si>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</si>
  <si>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</si>
  <si>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</si>
  <si>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</si>
  <si>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</si>
  <si>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</si>
  <si>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</si>
  <si>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</si>
  <si>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</si>
  <si>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</si>
  <si>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</si>
  <si>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</si>
  <si>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</si>
  <si>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</si>
  <si>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</si>
  <si>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</si>
  <si>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</si>
  <si>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</si>
  <si>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</si>
  <si>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</si>
  <si>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</si>
  <si>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</si>
  <si>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</si>
  <si>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</si>
  <si>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</si>
  <si>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</si>
  <si>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</si>
  <si>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</si>
  <si>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</si>
  <si>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</si>
  <si>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</si>
  <si>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</si>
  <si>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</si>
  <si>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</si>
  <si>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</si>
  <si>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</si>
  <si>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</si>
  <si>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</si>
  <si>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</si>
  <si>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</si>
  <si>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</si>
  <si>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</si>
  <si>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</si>
  <si>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</si>
  <si>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</si>
  <si>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</si>
  <si>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</si>
  <si>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</si>
  <si>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</si>
  <si>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</si>
  <si>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</si>
  <si>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</si>
  <si>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</si>
  <si>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</si>
  <si>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</si>
  <si>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</si>
  <si>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</si>
  <si>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</si>
  <si>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</si>
  <si>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</si>
  <si>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</si>
  <si>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</si>
  <si>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</si>
  <si>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</si>
  <si>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</si>
  <si>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</si>
  <si>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</si>
  <si>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</si>
  <si>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</si>
  <si>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</si>
  <si>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</si>
  <si>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</si>
  <si>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</si>
  <si>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</si>
  <si>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</si>
  <si>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</si>
  <si>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</si>
  <si>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</si>
  <si>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</si>
  <si>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</si>
  <si>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</si>
  <si>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</si>
  <si>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</si>
  <si>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</si>
  <si>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</si>
  <si>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</si>
  <si>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</si>
  <si>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</si>
  <si>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</si>
  <si>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</si>
  <si>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</si>
  <si>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</si>
  <si>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</si>
  <si>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</si>
  <si>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</si>
  <si>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</si>
  <si>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</si>
  <si>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</si>
  <si>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</si>
  <si>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</si>
  <si>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</si>
  <si>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</si>
  <si>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</si>
  <si>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</si>
  <si>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</si>
  <si>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</si>
  <si>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</si>
  <si>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</si>
  <si>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</si>
  <si>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</si>
  <si>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</si>
  <si>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</si>
  <si>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</si>
  <si>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</si>
  <si>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</si>
  <si>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</si>
  <si>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</si>
  <si>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</si>
  <si>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</si>
  <si>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</si>
  <si>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</si>
  <si>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</si>
  <si>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</si>
  <si>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</si>
  <si>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</si>
  <si>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</si>
  <si>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</si>
  <si>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</si>
  <si>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</si>
  <si>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</si>
  <si>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</si>
  <si>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</si>
  <si>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</si>
  <si>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</si>
  <si>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</si>
  <si>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</si>
  <si>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</si>
  <si>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</si>
  <si>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</si>
  <si>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</si>
  <si>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</si>
  <si>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</si>
  <si>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</si>
  <si>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</si>
  <si>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</si>
  <si>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</si>
  <si>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</si>
  <si>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</si>
  <si>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</si>
  <si>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</si>
  <si>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</si>
  <si>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</si>
  <si>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</si>
  <si>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</si>
  <si>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</si>
  <si>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</si>
  <si>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</si>
  <si>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</si>
  <si>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</si>
  <si>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</si>
  <si>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</si>
  <si>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</si>
  <si>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</si>
  <si>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</si>
  <si>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</si>
  <si>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</si>
  <si>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</si>
  <si>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</si>
  <si>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</si>
  <si>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</si>
  <si>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</si>
  <si>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</si>
  <si>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</si>
  <si>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</si>
  <si>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</si>
  <si>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</si>
  <si>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</si>
  <si>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</si>
  <si>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</si>
  <si>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</si>
  <si>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</si>
  <si>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</si>
  <si>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</si>
  <si>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</si>
  <si>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</si>
  <si>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</si>
  <si>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</si>
  <si>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</si>
  <si>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</si>
  <si>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</si>
  <si>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</si>
  <si>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</si>
  <si>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</si>
  <si>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</si>
  <si>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</si>
  <si>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</si>
  <si>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</si>
  <si>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</si>
  <si>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</si>
  <si>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</si>
  <si>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</si>
  <si>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</si>
  <si>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</si>
  <si>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</si>
  <si>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</si>
  <si>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</si>
  <si>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</si>
  <si>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</si>
  <si>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</si>
  <si>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</si>
  <si>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</si>
  <si>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</si>
  <si>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</si>
  <si>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</si>
  <si>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</si>
  <si>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</si>
  <si>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</si>
  <si>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</si>
  <si>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</si>
  <si>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</si>
  <si>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</si>
  <si>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</si>
  <si>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</si>
  <si>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</si>
  <si>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</si>
  <si>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</si>
  <si>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</si>
  <si>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</si>
  <si>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</si>
  <si>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</si>
  <si>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</si>
  <si>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</si>
  <si>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</si>
  <si>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</si>
  <si>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</si>
  <si>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</si>
  <si>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</si>
  <si>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</si>
  <si>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</si>
  <si>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</si>
  <si>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</si>
  <si>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</si>
  <si>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</si>
  <si>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</si>
  <si>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</si>
  <si>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</si>
  <si>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</si>
  <si>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</si>
  <si>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</si>
  <si>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</si>
  <si>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</si>
  <si>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</si>
  <si>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</si>
  <si>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</si>
  <si>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</si>
  <si>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</si>
  <si>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</si>
  <si>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</si>
  <si>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</si>
  <si>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</si>
  <si>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</si>
  <si>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</si>
  <si>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</si>
  <si>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</si>
  <si>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</si>
  <si>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</si>
  <si>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</si>
  <si>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</si>
  <si>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</si>
  <si>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</si>
  <si>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</si>
  <si>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</si>
  <si>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</si>
  <si>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</si>
  <si>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</si>
  <si>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</si>
  <si>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</si>
  <si>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</si>
  <si>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</si>
  <si>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</si>
  <si>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</si>
  <si>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</si>
  <si>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</si>
  <si>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</si>
  <si>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</si>
  <si>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</si>
  <si>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</si>
  <si>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</si>
  <si>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</si>
  <si>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</si>
  <si>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</si>
  <si>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</si>
  <si>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</si>
  <si>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</si>
  <si>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</si>
  <si>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</si>
  <si>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</si>
  <si>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</si>
  <si>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</si>
  <si>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</si>
  <si>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</si>
  <si>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</si>
  <si>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</si>
  <si>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</si>
  <si>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</si>
  <si>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</si>
  <si>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</si>
  <si>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</si>
  <si>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</si>
  <si>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</si>
  <si>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</si>
  <si>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</si>
  <si>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</si>
  <si>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</si>
  <si>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</si>
  <si>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</si>
  <si>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</si>
  <si>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</si>
  <si>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</si>
  <si>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</si>
  <si>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</si>
  <si>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</si>
  <si>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</si>
  <si>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</si>
  <si>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</si>
  <si>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</si>
  <si>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</si>
  <si>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</si>
  <si>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</si>
  <si>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</si>
  <si>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</si>
  <si>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</si>
  <si>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</si>
  <si>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</si>
  <si>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</si>
  <si>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</si>
  <si>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</si>
  <si>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</si>
  <si>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</si>
  <si>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</si>
  <si>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</si>
  <si>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</si>
  <si>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</si>
  <si>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</si>
  <si>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</si>
  <si>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</si>
  <si>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</si>
  <si>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</si>
  <si>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</si>
  <si>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</si>
  <si>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</si>
  <si>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</si>
  <si>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</si>
  <si>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</si>
  <si>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</si>
  <si>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</si>
  <si>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</si>
  <si>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</si>
  <si>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</si>
  <si>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</si>
  <si>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</si>
  <si>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</si>
  <si>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</si>
  <si>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</si>
  <si>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</si>
  <si>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</si>
  <si>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</si>
  <si>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</si>
  <si>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</si>
  <si>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</si>
  <si>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</si>
  <si>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</si>
  <si>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</si>
  <si>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</si>
  <si>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</si>
  <si>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</si>
  <si>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</si>
  <si>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</si>
  <si>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</si>
  <si>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</si>
  <si>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</si>
  <si>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</si>
  <si>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</si>
  <si>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</si>
  <si>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</si>
  <si>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</si>
  <si>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</si>
  <si>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</si>
  <si>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</si>
  <si>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</si>
  <si>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</si>
  <si>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</si>
  <si>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</si>
  <si>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</si>
  <si>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</si>
  <si>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</si>
  <si>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</si>
  <si>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</si>
  <si>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</si>
  <si>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</si>
  <si>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</si>
  <si>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</si>
  <si>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</si>
  <si>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</si>
  <si>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</si>
  <si>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</si>
  <si>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</si>
  <si>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</si>
  <si>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</si>
  <si>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</si>
  <si>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</si>
  <si>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</si>
  <si>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</si>
  <si>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</si>
  <si>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</si>
  <si>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</si>
  <si>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</si>
  <si>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</si>
  <si>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</si>
  <si>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</si>
  <si>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</si>
  <si>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</si>
  <si>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</si>
  <si>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</si>
  <si>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</si>
  <si>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</si>
  <si>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</si>
  <si>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</si>
  <si>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</si>
  <si>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</si>
  <si>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</si>
  <si>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</si>
  <si>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</si>
  <si>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</si>
  <si>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</si>
  <si>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</si>
  <si>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</si>
  <si>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</si>
  <si>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</si>
  <si>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</si>
  <si>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</si>
  <si>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</si>
  <si>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</si>
  <si>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</si>
  <si>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</si>
  <si>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</si>
  <si>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</si>
  <si>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</si>
  <si>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</si>
  <si>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</si>
  <si>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</si>
  <si>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</si>
  <si>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</si>
  <si>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</si>
  <si>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</si>
  <si>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</si>
  <si>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</si>
  <si>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</si>
  <si>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</si>
  <si>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</si>
  <si>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</si>
  <si>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</si>
  <si>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</si>
  <si>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</si>
  <si>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</si>
  <si>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</si>
  <si>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</si>
  <si>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</si>
  <si>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</si>
  <si>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</si>
  <si>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</si>
  <si>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</si>
  <si>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</si>
  <si>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</si>
  <si>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</si>
  <si>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</si>
  <si>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</si>
  <si>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</si>
  <si>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</si>
  <si>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</si>
  <si>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</si>
  <si>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</si>
  <si>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</si>
  <si>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</si>
  <si>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</si>
  <si>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</si>
  <si>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</si>
  <si>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</si>
  <si>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</si>
  <si>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</si>
  <si>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</si>
  <si>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</si>
  <si>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</si>
  <si>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</si>
  <si>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</si>
  <si>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</si>
  <si>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</si>
  <si>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</si>
  <si>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</si>
  <si>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</si>
  <si>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</si>
  <si>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</si>
  <si>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</si>
  <si>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</si>
  <si>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</si>
  <si>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</si>
  <si>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</si>
  <si>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</si>
  <si>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</si>
  <si>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</si>
  <si>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</si>
  <si>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</si>
  <si>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</si>
  <si>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</si>
  <si>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</si>
  <si>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</si>
  <si>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</si>
  <si>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</si>
  <si>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</si>
  <si>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</si>
  <si>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</si>
  <si>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</si>
  <si>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</si>
  <si>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</si>
  <si>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</si>
  <si>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</si>
  <si>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</si>
  <si>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</si>
  <si>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</si>
  <si>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</si>
  <si>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</si>
  <si>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</si>
  <si>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</si>
  <si>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</si>
  <si>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</si>
  <si>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</si>
  <si>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</si>
  <si>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</si>
  <si>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</si>
  <si>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</si>
  <si>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</si>
  <si>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</si>
  <si>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</si>
  <si>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</si>
  <si>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</si>
  <si>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</si>
  <si>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</si>
  <si>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</si>
  <si>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</si>
  <si>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</si>
  <si>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</si>
  <si>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</si>
  <si>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</si>
  <si>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</si>
  <si>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</si>
  <si>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</si>
  <si>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</si>
  <si>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</si>
  <si>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</si>
  <si>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</si>
  <si>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</si>
  <si>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</si>
  <si>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</si>
  <si>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</si>
  <si>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</si>
  <si>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</si>
  <si>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</si>
  <si>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</si>
  <si>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</si>
  <si>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</si>
  <si>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</si>
  <si>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</si>
  <si>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</si>
  <si>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</si>
  <si>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</si>
  <si>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</si>
  <si>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</si>
  <si>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</si>
  <si>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</si>
  <si>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</si>
  <si>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</si>
  <si>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</si>
  <si>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</si>
  <si>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</si>
  <si>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</si>
  <si>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</si>
  <si>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</si>
  <si>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</si>
  <si>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</si>
  <si>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</si>
  <si>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</si>
  <si>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</si>
  <si>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</si>
  <si>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</si>
  <si>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</si>
  <si>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</si>
  <si>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</si>
  <si>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</si>
  <si>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</si>
  <si>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</si>
  <si>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</si>
  <si>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</si>
  <si>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</si>
  <si>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</si>
  <si>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</si>
  <si>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</si>
  <si>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</si>
  <si>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</si>
  <si>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</si>
  <si>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</si>
  <si>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</si>
  <si>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</si>
  <si>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</si>
  <si>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</si>
  <si>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</si>
  <si>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</si>
  <si>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</si>
  <si>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</si>
  <si>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</si>
  <si>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</si>
  <si>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</si>
  <si>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</si>
  <si>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</si>
  <si>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</si>
  <si>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</si>
  <si>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</si>
  <si>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</si>
  <si>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</si>
  <si>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</si>
  <si>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</si>
  <si>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</si>
  <si>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</si>
  <si>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</si>
  <si>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</si>
  <si>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</si>
  <si>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</si>
  <si>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</si>
  <si>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</si>
  <si>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</si>
  <si>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</si>
  <si>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</si>
  <si>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</si>
  <si>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</si>
  <si>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</si>
  <si>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</si>
  <si>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</si>
  <si>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</si>
  <si>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</si>
  <si>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</si>
  <si>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</si>
  <si>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</si>
  <si>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</si>
  <si>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</si>
  <si>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</si>
  <si>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</si>
  <si>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</si>
  <si>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</si>
  <si>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</si>
  <si>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</si>
  <si>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</si>
  <si>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</si>
  <si>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</si>
  <si>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</si>
  <si>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</si>
  <si>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</si>
  <si>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</si>
  <si>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</si>
  <si>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</si>
  <si>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</si>
  <si>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</si>
  <si>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</si>
  <si>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</si>
  <si>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</si>
  <si>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</si>
  <si>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</si>
  <si>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</si>
  <si>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</si>
  <si>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</si>
  <si>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</si>
  <si>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</si>
  <si>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</si>
  <si>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</si>
  <si>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</si>
  <si>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</si>
  <si>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</si>
  <si>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</si>
  <si>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</si>
  <si>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</si>
  <si>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</si>
  <si>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</si>
  <si>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</si>
  <si>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</si>
  <si>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</si>
  <si>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</si>
  <si>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</si>
  <si>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</si>
  <si>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</si>
  <si>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</si>
  <si>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</si>
  <si>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</si>
  <si>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</si>
  <si>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</si>
  <si>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</si>
  <si>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</si>
  <si>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</si>
  <si>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</si>
  <si>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</si>
  <si>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</si>
  <si>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</si>
  <si>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</si>
  <si>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</si>
  <si>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</si>
  <si>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</si>
  <si>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</si>
  <si>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</si>
  <si>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</si>
  <si>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</si>
  <si>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</si>
  <si>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</si>
  <si>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</si>
  <si>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</si>
  <si>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</si>
  <si>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</si>
  <si>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</si>
  <si>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</si>
  <si>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</si>
  <si>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</si>
  <si>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</si>
  <si>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</si>
  <si>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</si>
  <si>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</si>
  <si>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</si>
  <si>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</si>
  <si>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</si>
  <si>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</si>
  <si>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</si>
  <si>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</si>
  <si>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</si>
  <si>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</si>
  <si>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</si>
  <si>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</si>
  <si>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</si>
  <si>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</si>
  <si>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</si>
  <si>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</si>
  <si>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</si>
  <si>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</si>
  <si>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</si>
  <si>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</si>
  <si>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</si>
  <si>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</si>
  <si>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</si>
  <si>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</si>
  <si>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</si>
  <si>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</si>
  <si>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</si>
  <si>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</si>
  <si>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</si>
  <si>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</si>
  <si>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</si>
  <si>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</si>
  <si>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</si>
  <si>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</si>
  <si>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</si>
  <si>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</si>
  <si>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</si>
  <si>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</si>
  <si>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</si>
  <si>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</si>
  <si>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</si>
  <si>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</si>
  <si>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</si>
  <si>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</si>
  <si>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</si>
  <si>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</si>
  <si>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</si>
  <si>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</si>
  <si>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</si>
  <si>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</si>
  <si>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</si>
  <si>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</si>
  <si>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</si>
  <si>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</si>
  <si>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</si>
  <si>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</si>
  <si>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</si>
  <si>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</si>
  <si>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</si>
  <si>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</si>
  <si>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</si>
  <si>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</si>
  <si>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</si>
  <si>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</si>
  <si>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</si>
  <si>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</si>
  <si>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</si>
  <si>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</si>
  <si>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</si>
  <si>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</si>
  <si>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</si>
  <si>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</si>
  <si>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</si>
  <si>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</si>
  <si>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</si>
  <si>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</si>
  <si>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</si>
  <si>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</si>
  <si>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</si>
  <si>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</si>
  <si>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</si>
  <si>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</si>
  <si>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</si>
  <si>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</si>
  <si>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</si>
  <si>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</si>
  <si>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</si>
  <si>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</si>
  <si>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</si>
  <si>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</si>
  <si>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</si>
  <si>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</si>
  <si>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</si>
  <si>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</si>
  <si>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</si>
  <si>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</si>
  <si>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</si>
  <si>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</si>
  <si>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</si>
  <si>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</si>
  <si>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</si>
  <si>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</si>
  <si>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</si>
  <si>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</si>
  <si>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</si>
  <si>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</si>
  <si>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</si>
  <si>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</si>
  <si>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</si>
  <si>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</si>
  <si>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</si>
  <si>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</si>
  <si>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</si>
  <si>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</si>
  <si>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</si>
  <si>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</si>
  <si>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</si>
  <si>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</si>
  <si>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</si>
  <si>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</si>
  <si>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</si>
  <si>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</si>
  <si>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</si>
  <si>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</si>
  <si>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</si>
  <si>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</si>
  <si>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</si>
  <si>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</si>
  <si>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</si>
  <si>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</si>
  <si>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</si>
  <si>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</si>
  <si>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</si>
  <si>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</si>
  <si>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</si>
  <si>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</si>
  <si>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</si>
  <si>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</si>
  <si>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</si>
  <si>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</si>
  <si>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</si>
  <si>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</si>
  <si>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</si>
  <si>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</si>
  <si>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</si>
  <si>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</si>
  <si>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</si>
  <si>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</si>
  <si>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</si>
  <si>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</si>
  <si>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</si>
  <si>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</si>
  <si>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</si>
  <si>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</si>
  <si>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</si>
  <si>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</si>
  <si>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</si>
  <si>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</si>
  <si>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</si>
  <si>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</si>
  <si>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</si>
  <si>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</si>
  <si>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</si>
  <si>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</si>
  <si>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</si>
  <si>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</si>
  <si>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</si>
  <si>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</si>
  <si>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</si>
  <si>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</si>
  <si>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</si>
  <si>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</si>
  <si>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</si>
  <si>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</si>
  <si>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</si>
  <si>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</si>
  <si>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</si>
  <si>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</si>
  <si>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</si>
  <si>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</si>
  <si>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</si>
  <si>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</si>
  <si>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</si>
  <si>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</si>
  <si>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</si>
  <si>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</si>
  <si>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</si>
  <si>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</si>
  <si>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</si>
  <si>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</si>
  <si>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</si>
  <si>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</si>
  <si>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</si>
  <si>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</si>
  <si>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</si>
  <si>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</si>
  <si>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</si>
  <si>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</si>
  <si>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</si>
  <si>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</si>
  <si>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</si>
  <si>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</si>
  <si>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</si>
  <si>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</si>
  <si>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</si>
  <si>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</si>
  <si>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</si>
  <si>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</si>
  <si>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</si>
  <si>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</si>
  <si>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</si>
  <si>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</si>
  <si>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</si>
  <si>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</si>
  <si>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</si>
  <si>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</si>
  <si>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</si>
  <si>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</si>
  <si>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</si>
  <si>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</si>
  <si>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</si>
  <si>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</si>
  <si>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</si>
  <si>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</si>
  <si>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</si>
  <si>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</si>
  <si>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</si>
  <si>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</si>
  <si>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</si>
  <si>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</si>
  <si>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</si>
  <si>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</si>
  <si>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</si>
  <si>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</si>
  <si>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</si>
  <si>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</si>
  <si>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</si>
  <si>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</si>
  <si>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</si>
  <si>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</si>
  <si>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</si>
  <si>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</si>
  <si>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</si>
  <si>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</si>
  <si>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</si>
  <si>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</si>
  <si>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</si>
  <si>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</si>
  <si>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</si>
  <si>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</si>
  <si>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</si>
  <si>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</si>
  <si>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</si>
  <si>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</si>
  <si>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</si>
  <si>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</si>
  <si>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</si>
  <si>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</si>
  <si>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</si>
  <si>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</si>
  <si>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</si>
  <si>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</si>
  <si>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</si>
  <si>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</si>
  <si>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</si>
  <si>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</si>
  <si>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</si>
  <si>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</si>
  <si>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</si>
  <si>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</si>
  <si>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</si>
  <si>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</si>
  <si>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</si>
  <si>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</si>
  <si>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</si>
  <si>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</si>
  <si>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</si>
  <si>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</si>
  <si>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</si>
  <si>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</si>
  <si>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</si>
  <si>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</si>
  <si>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</si>
  <si>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</si>
  <si>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</si>
  <si>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</si>
  <si>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</si>
  <si>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</si>
  <si>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</si>
  <si>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</si>
  <si>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</si>
  <si>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</si>
  <si>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</si>
  <si>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</si>
  <si>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</si>
  <si>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</si>
  <si>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</si>
  <si>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</si>
  <si>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</si>
  <si>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</si>
  <si>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</si>
  <si>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</si>
  <si>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</si>
  <si>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</si>
  <si>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</si>
  <si>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</si>
  <si>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</si>
  <si>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</si>
  <si>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</si>
  <si>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</si>
  <si>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</si>
  <si>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</si>
  <si>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</si>
  <si>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</si>
  <si>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</si>
  <si>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</si>
  <si>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</si>
  <si>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</si>
  <si>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</si>
  <si>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</si>
  <si>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</si>
  <si>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</si>
  <si>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</si>
  <si>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</si>
  <si>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</si>
  <si>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</si>
  <si>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</si>
  <si>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</si>
  <si>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</si>
  <si>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</si>
  <si>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</si>
  <si>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</si>
  <si>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</si>
  <si>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</si>
  <si>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</si>
  <si>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</si>
  <si>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</si>
  <si>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</si>
  <si>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</si>
  <si>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</si>
  <si>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</si>
  <si>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</si>
  <si>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</si>
  <si>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</si>
  <si>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</si>
  <si>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</si>
  <si>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</si>
  <si>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</si>
  <si>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</si>
  <si>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</si>
  <si>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</si>
  <si>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</si>
  <si>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</si>
  <si>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</si>
  <si>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</si>
  <si>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</si>
  <si>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</si>
  <si>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</si>
  <si>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</si>
  <si>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</si>
  <si>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</si>
  <si>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</si>
  <si>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</si>
  <si>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</si>
  <si>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</si>
  <si>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</si>
  <si>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</si>
  <si>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</si>
  <si>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</si>
  <si>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</si>
  <si>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</si>
  <si>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</si>
  <si>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</si>
  <si>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</si>
  <si>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</si>
  <si>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</si>
  <si>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</si>
  <si>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</si>
  <si>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</si>
  <si>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</si>
  <si>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</si>
  <si>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</si>
  <si>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</si>
  <si>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</si>
  <si>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</si>
  <si>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</si>
  <si>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</si>
  <si>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</si>
  <si>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</si>
  <si>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</si>
  <si>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</si>
  <si>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</si>
  <si>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</si>
  <si>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</si>
  <si>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</si>
  <si>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</si>
  <si>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</si>
  <si>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</si>
  <si>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</si>
  <si>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</si>
  <si>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</si>
  <si>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</si>
  <si>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</si>
  <si>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</si>
  <si>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</si>
  <si>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</si>
  <si>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</si>
  <si>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</si>
  <si>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</si>
  <si>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</si>
  <si>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</si>
  <si>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</si>
  <si>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</si>
  <si>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</si>
  <si>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</si>
  <si>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</si>
  <si>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</si>
  <si>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</si>
  <si>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</si>
  <si>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</si>
  <si>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</si>
  <si>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</si>
  <si>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</si>
  <si>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</si>
  <si>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</si>
  <si>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</si>
  <si>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</si>
  <si>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</si>
  <si>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</si>
  <si>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</si>
  <si>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</si>
  <si>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</si>
  <si>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</si>
  <si>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</si>
  <si>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</si>
  <si>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</si>
  <si>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</si>
  <si>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</si>
  <si>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</si>
  <si>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</si>
  <si>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</si>
  <si>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</si>
  <si>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</si>
  <si>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</si>
  <si>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</si>
  <si>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</si>
  <si>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</si>
  <si>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</si>
  <si>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</si>
  <si>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</si>
  <si>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</si>
  <si>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</si>
  <si>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</si>
  <si>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</si>
  <si>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</si>
  <si>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</si>
  <si>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</si>
  <si>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</si>
  <si>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</si>
  <si>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</si>
  <si>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</si>
  <si>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</si>
  <si>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</si>
  <si>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</si>
  <si>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</si>
  <si>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</si>
  <si>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</si>
  <si>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</si>
  <si>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</si>
  <si>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</si>
  <si>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</si>
  <si>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</si>
  <si>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</si>
  <si>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</si>
  <si>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</si>
  <si>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</si>
  <si>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</si>
  <si>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</si>
  <si>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</si>
  <si>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</si>
  <si>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</si>
  <si>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</si>
  <si>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</si>
  <si>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</si>
  <si>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</si>
  <si>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</si>
  <si>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</si>
  <si>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</si>
  <si>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</si>
  <si>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</si>
  <si>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</si>
  <si>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</si>
  <si>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</si>
  <si>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</si>
  <si>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</si>
  <si>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</si>
  <si>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</si>
  <si>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</si>
  <si>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</si>
  <si>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</si>
  <si>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</si>
  <si>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</si>
  <si>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</si>
  <si>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</si>
  <si>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</si>
  <si>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</si>
  <si>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</si>
  <si>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</si>
  <si>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</si>
  <si>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</si>
  <si>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</si>
  <si>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</si>
  <si>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</si>
  <si>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</si>
  <si>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</si>
  <si>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</si>
  <si>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</si>
  <si>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</si>
  <si>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</si>
  <si>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</si>
  <si>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</si>
  <si>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</si>
  <si>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</si>
  <si>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</si>
  <si>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</si>
  <si>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</si>
  <si>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</si>
  <si>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</si>
  <si>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</si>
  <si>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</si>
  <si>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</si>
  <si>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</si>
  <si>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</si>
  <si>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</si>
  <si>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</si>
  <si>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</si>
  <si>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</si>
  <si>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</si>
  <si>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</si>
  <si>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</si>
  <si>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</si>
  <si>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</si>
  <si>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</si>
  <si>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</si>
  <si>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</si>
  <si>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</si>
  <si>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</si>
  <si>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</si>
  <si>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</si>
  <si>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</si>
  <si>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</si>
  <si>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</si>
  <si>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</si>
  <si>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</si>
  <si>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</si>
  <si>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</si>
  <si>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</si>
  <si>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</si>
  <si>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</si>
  <si>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</si>
  <si>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</si>
  <si>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</si>
  <si>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</si>
  <si>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</si>
  <si>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</si>
  <si>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</si>
  <si>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</si>
  <si>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</si>
  <si>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</si>
  <si>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</si>
  <si>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</si>
  <si>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</si>
  <si>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</si>
  <si>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</si>
  <si>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</si>
  <si>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</si>
  <si>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</si>
  <si>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</si>
  <si>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</si>
  <si>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</si>
  <si>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</si>
  <si>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</si>
  <si>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</si>
  <si>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</si>
  <si>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</si>
  <si>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</si>
  <si>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</si>
  <si>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</si>
  <si>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</si>
  <si>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</si>
  <si>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</si>
  <si>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</si>
  <si>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</si>
  <si>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</si>
  <si>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</si>
  <si>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</si>
  <si>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</si>
  <si>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</si>
  <si>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</si>
  <si>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</si>
  <si>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</si>
  <si>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</si>
  <si>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</si>
  <si>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</si>
  <si>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</si>
  <si>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</si>
  <si>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</si>
  <si>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</si>
  <si>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</si>
  <si>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</si>
  <si>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</si>
  <si>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</si>
  <si>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</si>
  <si>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</si>
  <si>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</si>
  <si>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</si>
  <si>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</si>
  <si>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</si>
  <si>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</si>
  <si>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</si>
  <si>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</si>
  <si>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</si>
  <si>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</si>
  <si>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</si>
  <si>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</si>
  <si>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</si>
  <si>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</si>
  <si>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</si>
  <si>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</si>
  <si>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</si>
  <si>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</si>
  <si>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</si>
  <si>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</si>
  <si>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</si>
  <si>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</si>
  <si>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</si>
  <si>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</si>
  <si>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</si>
  <si>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</si>
  <si>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</si>
  <si>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</si>
  <si>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</si>
  <si>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</si>
  <si>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</si>
  <si>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</si>
  <si>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</si>
  <si>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</si>
  <si>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</si>
  <si>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</si>
  <si>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</si>
  <si>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</si>
  <si>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</si>
  <si>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</si>
  <si>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</si>
  <si>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</si>
  <si>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</si>
  <si>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</si>
  <si>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</si>
  <si>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</si>
  <si>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</si>
  <si>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</si>
  <si>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</si>
  <si>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</si>
  <si>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</si>
  <si>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</si>
  <si>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</si>
  <si>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</si>
  <si>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</si>
  <si>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</si>
  <si>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</si>
  <si>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</si>
  <si>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</si>
  <si>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</si>
  <si>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</si>
  <si>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</si>
  <si>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</si>
  <si>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</si>
  <si>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</si>
  <si>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</si>
  <si>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</si>
  <si>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</si>
  <si>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</si>
  <si>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</si>
  <si>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</si>
  <si>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</si>
  <si>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</si>
  <si>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</si>
  <si>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</si>
  <si>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</si>
  <si>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</si>
  <si>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</si>
  <si>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</si>
  <si>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</si>
  <si>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</si>
  <si>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</si>
  <si>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</si>
  <si>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</si>
  <si>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</si>
  <si>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</si>
  <si>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</si>
  <si>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</si>
  <si>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</si>
  <si>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</si>
  <si>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</si>
  <si>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</si>
  <si>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</si>
  <si>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</si>
  <si>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</si>
  <si>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</si>
  <si>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</si>
  <si>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</si>
  <si>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</si>
  <si>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</si>
  <si>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</si>
  <si>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</si>
  <si>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</si>
  <si>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</si>
  <si>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</si>
  <si>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</si>
  <si>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</si>
  <si>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</si>
  <si>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</si>
  <si>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</si>
  <si>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</si>
  <si>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</si>
  <si>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</si>
  <si>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</si>
  <si>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</si>
  <si>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</si>
  <si>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</si>
  <si>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</si>
  <si>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</si>
  <si>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</si>
  <si>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</si>
  <si>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</si>
  <si>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</si>
  <si>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</si>
  <si>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</si>
  <si>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</si>
  <si>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</si>
  <si>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</si>
  <si>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</si>
  <si>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</si>
  <si>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</si>
  <si>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</si>
  <si>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</si>
  <si>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</si>
  <si>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</si>
  <si>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</si>
  <si>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</si>
  <si>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</si>
  <si>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</si>
  <si>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</si>
  <si>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</si>
  <si>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</si>
  <si>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</si>
  <si>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</si>
  <si>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</si>
  <si>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</si>
  <si>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</si>
  <si>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</si>
  <si>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</si>
  <si>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</si>
  <si>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</si>
  <si>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</si>
  <si>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</si>
  <si>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</si>
  <si>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</si>
  <si>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</si>
  <si>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</si>
  <si>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</si>
  <si>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</si>
  <si>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</si>
  <si>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</si>
  <si>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</si>
  <si>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</si>
  <si>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</si>
  <si>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</si>
  <si>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</si>
  <si>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</si>
  <si>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</si>
  <si>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</si>
  <si>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</si>
  <si>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</si>
  <si>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</si>
  <si>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</si>
  <si>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</si>
  <si>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</si>
  <si>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</si>
  <si>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</si>
  <si>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</si>
  <si>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</si>
  <si>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</si>
  <si>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</si>
  <si>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</si>
  <si>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</si>
  <si>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</si>
  <si>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</si>
  <si>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</si>
  <si>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</si>
  <si>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</si>
  <si>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</si>
  <si>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</si>
  <si>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</si>
  <si>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</si>
  <si>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</si>
  <si>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</si>
  <si>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</si>
  <si>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</si>
  <si>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</si>
  <si>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</si>
  <si>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</si>
  <si>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</si>
  <si>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</si>
  <si>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</si>
  <si>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</si>
  <si>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</si>
  <si>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</si>
  <si>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</si>
  <si>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</si>
  <si>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</si>
  <si>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</si>
  <si>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</si>
  <si>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</si>
  <si>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</si>
  <si>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</si>
  <si>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</si>
  <si>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</si>
  <si>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</si>
  <si>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</si>
  <si>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</si>
  <si>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</si>
  <si>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</si>
  <si>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</si>
  <si>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</si>
  <si>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</si>
  <si>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</si>
  <si>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</si>
  <si>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</si>
  <si>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</si>
  <si>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</si>
  <si>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</si>
  <si>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</si>
  <si>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</si>
  <si>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</si>
  <si>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</si>
  <si>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</si>
  <si>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</si>
  <si>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</si>
  <si>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</si>
  <si>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</si>
  <si>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</si>
  <si>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</si>
  <si>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</si>
  <si>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</si>
  <si>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</si>
  <si>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</si>
  <si>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</si>
  <si>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</si>
  <si>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</si>
  <si>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</si>
  <si>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</si>
  <si>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</si>
  <si>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</si>
  <si>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</si>
  <si>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</si>
  <si>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</si>
  <si>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</si>
  <si>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</si>
  <si>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</si>
  <si>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</si>
  <si>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</si>
  <si>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</si>
  <si>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</si>
  <si>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</si>
  <si>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</si>
  <si>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</si>
  <si>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</si>
  <si>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</si>
  <si>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</si>
  <si>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</si>
  <si>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</si>
  <si>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</si>
  <si>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</si>
  <si>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</si>
  <si>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</si>
  <si>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</si>
  <si>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</si>
  <si>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</si>
  <si>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</si>
  <si>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</si>
  <si>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</si>
  <si>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</si>
  <si>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</si>
  <si>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</si>
  <si>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</si>
  <si>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</si>
  <si>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</si>
  <si>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</si>
  <si>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</si>
  <si>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</si>
  <si>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</si>
  <si>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</si>
  <si>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</si>
  <si>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</si>
  <si>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</si>
  <si>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</si>
  <si>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</si>
  <si>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</si>
  <si>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</si>
  <si>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</si>
  <si>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</si>
  <si>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</si>
  <si>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</si>
  <si>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</si>
  <si>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</si>
  <si>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</si>
  <si>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</si>
  <si>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</si>
  <si>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</si>
  <si>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</si>
  <si>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</si>
  <si>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</si>
  <si>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</si>
  <si>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</si>
  <si>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</si>
  <si>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</si>
  <si>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</si>
  <si>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</si>
  <si>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</si>
  <si>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</si>
  <si>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</si>
  <si>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</si>
  <si>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</si>
  <si>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</si>
  <si>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</si>
  <si>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</si>
  <si>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</si>
  <si>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</si>
  <si>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</si>
  <si>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</si>
  <si>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</si>
  <si>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</si>
  <si>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</si>
  <si>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</si>
  <si>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</si>
  <si>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</si>
  <si>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</si>
  <si>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</si>
  <si>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</si>
  <si>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</si>
  <si>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</si>
  <si>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</si>
  <si>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</si>
  <si>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</si>
  <si>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</si>
  <si>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</si>
  <si>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</si>
  <si>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</si>
  <si>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</si>
  <si>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</si>
  <si>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</si>
  <si>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</si>
  <si>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</si>
  <si>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</si>
  <si>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</si>
  <si>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</si>
  <si>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</si>
  <si>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</si>
  <si>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</si>
  <si>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</si>
  <si>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</si>
  <si>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</si>
  <si>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</si>
  <si>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</si>
  <si>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</si>
  <si>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</si>
  <si>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</si>
  <si>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</si>
  <si>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</si>
  <si>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</si>
  <si>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</si>
  <si>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</si>
  <si>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</si>
  <si>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</si>
  <si>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</si>
  <si>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</si>
  <si>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</si>
  <si>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</si>
  <si>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</si>
  <si>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</si>
  <si>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</si>
  <si>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</si>
  <si>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</si>
  <si>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</si>
  <si>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</si>
  <si>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</si>
  <si>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</si>
  <si>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</si>
  <si>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</si>
  <si>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</si>
  <si>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</si>
  <si>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</si>
  <si>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</si>
  <si>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</si>
  <si>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</si>
  <si>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</si>
  <si>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</si>
  <si>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</si>
  <si>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</si>
  <si>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</si>
  <si>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</si>
  <si>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</si>
  <si>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</si>
  <si>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</si>
  <si>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</si>
  <si>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</si>
  <si>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</si>
  <si>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</si>
  <si>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</si>
  <si>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</si>
  <si>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</si>
  <si>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</si>
  <si>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</si>
  <si>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</si>
  <si>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</si>
  <si>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</si>
  <si>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</si>
  <si>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</si>
  <si>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</si>
  <si>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</si>
  <si>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</si>
  <si>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</si>
  <si>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</si>
  <si>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</si>
  <si>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</si>
  <si>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</si>
  <si>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</si>
  <si>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</si>
  <si>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</si>
  <si>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</si>
  <si>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</si>
  <si>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</si>
  <si>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</si>
  <si>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</si>
  <si>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</si>
  <si>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</si>
  <si>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</si>
  <si>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</si>
  <si>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</si>
  <si>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</si>
  <si>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</si>
  <si>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</si>
  <si>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</si>
  <si>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</si>
  <si>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</si>
  <si>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</si>
  <si>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</si>
  <si>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</si>
  <si>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</si>
  <si>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</si>
  <si>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</si>
  <si>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</si>
  <si>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</si>
  <si>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</si>
  <si>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</si>
  <si>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</si>
  <si>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</si>
  <si>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</si>
  <si>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</si>
  <si>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</si>
  <si>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</si>
  <si>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</si>
  <si>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</si>
  <si>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</si>
  <si>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</si>
  <si>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</si>
  <si>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</si>
  <si>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</si>
  <si>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</si>
  <si>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</si>
  <si>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</si>
  <si>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</si>
  <si>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</si>
  <si>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</si>
  <si>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</si>
  <si>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</si>
  <si>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</si>
  <si>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</si>
  <si>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</si>
  <si>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</si>
  <si>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</si>
  <si>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</si>
  <si>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</si>
  <si>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</si>
  <si>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</si>
  <si>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</si>
  <si>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</si>
  <si>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</si>
  <si>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</si>
  <si>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</si>
  <si>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</si>
  <si>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</si>
  <si>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</si>
  <si>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</si>
  <si>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</si>
  <si>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</si>
  <si>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</si>
  <si>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</si>
  <si>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</si>
  <si>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</si>
  <si>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</si>
  <si>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</si>
  <si>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</si>
  <si>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</si>
  <si>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</si>
  <si>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</si>
  <si>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</si>
  <si>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</si>
  <si>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</si>
  <si>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</si>
  <si>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</si>
  <si>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</si>
  <si>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</si>
  <si>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</si>
  <si>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</si>
  <si>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</si>
  <si>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</si>
  <si>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</si>
  <si>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</si>
  <si>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</si>
  <si>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</si>
  <si>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</si>
  <si>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</si>
  <si>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</si>
  <si>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</si>
  <si>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</si>
  <si>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</si>
  <si>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</si>
  <si>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</si>
  <si>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</si>
  <si>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</si>
  <si>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</si>
  <si>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</si>
  <si>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</si>
  <si>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</si>
  <si>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</si>
  <si>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</si>
  <si>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</si>
  <si>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</si>
  <si>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</si>
  <si>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</si>
  <si>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</si>
  <si>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</si>
  <si>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</si>
  <si>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</si>
  <si>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</si>
  <si>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</si>
  <si>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</si>
  <si>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</si>
  <si>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</si>
  <si>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</si>
  <si>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</si>
  <si>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</si>
  <si>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</si>
  <si>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</si>
  <si>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</si>
  <si>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</si>
  <si>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</si>
  <si>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</si>
  <si>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</si>
  <si>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</si>
  <si>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</si>
  <si>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</si>
  <si>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</si>
  <si>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</si>
  <si>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</si>
  <si>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</si>
  <si>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</si>
  <si>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</si>
  <si>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</si>
  <si>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</si>
  <si>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</si>
  <si>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</si>
  <si>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</si>
  <si>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</si>
  <si>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</si>
  <si>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</si>
  <si>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</si>
  <si>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</si>
  <si>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</si>
  <si>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</si>
  <si>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</si>
  <si>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</si>
  <si>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</si>
  <si>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</si>
  <si>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</si>
  <si>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</si>
  <si>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</si>
  <si>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</si>
  <si>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</si>
  <si>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</si>
  <si>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</si>
  <si>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</si>
  <si>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</si>
  <si>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</si>
  <si>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</si>
  <si>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</si>
  <si>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</si>
  <si>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</si>
  <si>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</si>
  <si>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</si>
  <si>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</si>
  <si>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</si>
  <si>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</si>
  <si>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</si>
  <si>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</si>
  <si>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</si>
  <si>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</si>
  <si>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</si>
  <si>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</si>
  <si>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</si>
  <si>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</si>
  <si>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</si>
  <si>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</si>
  <si>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</si>
  <si>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</si>
  <si>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</si>
  <si>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</si>
  <si>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</si>
  <si>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</si>
  <si>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</si>
  <si>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</si>
  <si>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</si>
  <si>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</si>
  <si>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</si>
  <si>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</si>
  <si>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</si>
  <si>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</si>
  <si>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</si>
  <si>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</si>
  <si>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</si>
  <si>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</si>
  <si>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</si>
  <si>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</si>
  <si>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</si>
  <si>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</si>
  <si>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</si>
  <si>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</si>
  <si>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</si>
  <si>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</si>
  <si>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</si>
  <si>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</si>
  <si>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</si>
  <si>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</si>
  <si>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</si>
  <si>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</si>
  <si>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</si>
  <si>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</si>
  <si>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</si>
  <si>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</si>
  <si>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</si>
  <si>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</si>
  <si>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</si>
  <si>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</si>
  <si>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</si>
  <si>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</si>
  <si>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</si>
  <si>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</si>
  <si>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</si>
  <si>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</si>
  <si>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</si>
  <si>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</si>
  <si>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</si>
  <si>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</si>
  <si>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</si>
  <si>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</si>
  <si>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</si>
  <si>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</si>
  <si>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</si>
  <si>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</si>
  <si>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</si>
  <si>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</si>
  <si>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</si>
  <si>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</si>
  <si>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</si>
  <si>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</si>
  <si>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</si>
  <si>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</si>
  <si>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</si>
  <si>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</si>
  <si>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</si>
  <si>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</si>
  <si>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</si>
  <si>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</si>
  <si>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</si>
  <si>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</si>
  <si>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</si>
  <si>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</si>
  <si>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</si>
  <si>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</si>
  <si>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</si>
  <si>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</si>
  <si>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</si>
  <si>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</si>
  <si>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</si>
  <si>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</si>
  <si>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</si>
  <si>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</si>
  <si>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</si>
  <si>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</si>
  <si>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</si>
  <si>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</si>
  <si>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</si>
  <si>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</si>
  <si>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</si>
  <si>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</si>
  <si>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</si>
  <si>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</si>
  <si>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</si>
  <si>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</si>
  <si>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</si>
  <si>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</si>
  <si>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</si>
  <si>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</si>
  <si>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</si>
  <si>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</si>
  <si>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</si>
  <si>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</si>
  <si>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</si>
  <si>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</si>
  <si>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</si>
  <si>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</si>
  <si>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</si>
  <si>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</si>
  <si>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</si>
  <si>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</si>
  <si>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</si>
  <si>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</si>
  <si>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</si>
  <si>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</si>
  <si>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</si>
  <si>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</si>
  <si>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</si>
  <si>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</si>
  <si>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</si>
  <si>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</si>
  <si>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</si>
  <si>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</si>
  <si>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</si>
  <si>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</si>
  <si>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</si>
  <si>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</si>
  <si>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</si>
  <si>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</si>
  <si>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</si>
  <si>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</si>
  <si>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</si>
  <si>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</si>
  <si>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</si>
  <si>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</si>
  <si>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</si>
  <si>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</si>
  <si>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</si>
  <si>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</si>
  <si>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</si>
  <si>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</si>
  <si>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</si>
  <si>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</si>
  <si>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</si>
  <si>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</si>
  <si>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</si>
  <si>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</si>
  <si>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</si>
  <si>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</si>
  <si>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</si>
  <si>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</si>
  <si>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</si>
  <si>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</si>
  <si>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</si>
  <si>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</si>
  <si>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</si>
  <si>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</si>
  <si>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</si>
  <si>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</si>
  <si>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</si>
  <si>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</si>
  <si>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</si>
  <si>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</si>
  <si>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</si>
  <si>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</si>
  <si>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</si>
  <si>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</si>
  <si>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</si>
  <si>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</si>
  <si>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</si>
  <si>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</si>
  <si>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</si>
  <si>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</si>
  <si>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</si>
  <si>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</si>
  <si>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</si>
  <si>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</si>
  <si>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</si>
  <si>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</si>
  <si>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</si>
  <si>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</si>
  <si>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</si>
  <si>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</si>
  <si>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</si>
  <si>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</si>
  <si>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</si>
  <si>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</si>
  <si>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</si>
  <si>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</si>
  <si>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</si>
  <si>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</si>
  <si>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</si>
  <si>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</si>
  <si>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</si>
  <si>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</si>
  <si>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</si>
  <si>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</si>
  <si>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</si>
  <si>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</si>
  <si>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</si>
  <si>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</si>
  <si>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</si>
  <si>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</si>
  <si>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</si>
  <si>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</si>
  <si>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</si>
  <si>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</si>
  <si>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</si>
  <si>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</si>
  <si>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</si>
  <si>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</si>
  <si>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</si>
  <si>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</si>
  <si>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</si>
  <si>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</si>
  <si>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</si>
  <si>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</si>
  <si>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</si>
  <si>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</si>
  <si>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</si>
  <si>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</si>
  <si>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</si>
  <si>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</si>
  <si>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</si>
  <si>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</si>
  <si>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</si>
  <si>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</si>
  <si>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</si>
  <si>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</si>
  <si>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</si>
  <si>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</si>
  <si>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</si>
  <si>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</si>
  <si>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</si>
  <si>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</si>
  <si>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</si>
  <si>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</si>
  <si>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</si>
  <si>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</si>
  <si>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</si>
  <si>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</si>
  <si>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</si>
  <si>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</si>
  <si>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</si>
  <si>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</si>
  <si>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</si>
  <si>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</si>
  <si>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</si>
  <si>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</si>
  <si>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</si>
  <si>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</si>
  <si>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</si>
  <si>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</si>
  <si>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</si>
  <si>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</si>
  <si>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</si>
  <si>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</si>
  <si>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</si>
  <si>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</si>
  <si>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</si>
  <si>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</si>
  <si>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</si>
  <si>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</si>
  <si>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</si>
  <si>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</si>
  <si>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</si>
  <si>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</si>
  <si>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</si>
  <si>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</si>
  <si>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</si>
  <si>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</si>
  <si>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</si>
  <si>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</si>
  <si>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</si>
  <si>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</si>
  <si>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</si>
  <si>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</si>
  <si>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</si>
  <si>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</si>
  <si>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</si>
  <si>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</si>
  <si>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</si>
  <si>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</si>
  <si>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</si>
  <si>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</si>
  <si>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</si>
  <si>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</si>
  <si>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</si>
  <si>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</si>
  <si>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</si>
  <si>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</si>
  <si>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</si>
  <si>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</si>
  <si>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</si>
  <si>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</si>
  <si>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</si>
  <si>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</si>
  <si>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</si>
  <si>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</si>
  <si>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</si>
  <si>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</si>
  <si>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</si>
  <si>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</si>
  <si>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</si>
  <si>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</si>
  <si>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</si>
  <si>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</si>
  <si>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</si>
  <si>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</si>
  <si>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</si>
  <si>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</si>
  <si>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</si>
  <si>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</si>
  <si>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</si>
  <si>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</si>
  <si>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</si>
  <si>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</si>
  <si>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</si>
  <si>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</si>
  <si>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</si>
  <si>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</si>
  <si>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</si>
  <si>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</si>
  <si>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</si>
  <si>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</si>
  <si>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</si>
  <si>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</si>
  <si>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</si>
  <si>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</si>
  <si>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</si>
  <si>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</si>
  <si>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</si>
  <si>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</si>
  <si>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</si>
  <si>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</si>
  <si>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</si>
  <si>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</si>
  <si>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</si>
  <si>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</si>
  <si>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</si>
  <si>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</si>
  <si>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</si>
  <si>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</si>
  <si>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</si>
  <si>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</si>
  <si>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</si>
  <si>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</si>
  <si>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</si>
  <si>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</si>
  <si>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</si>
  <si>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</si>
  <si>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</si>
  <si>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</si>
  <si>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</si>
  <si>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</si>
  <si>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</si>
  <si>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</si>
  <si>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</si>
  <si>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</si>
  <si>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</si>
  <si>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</si>
  <si>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</si>
  <si>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</si>
  <si>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</si>
  <si>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</si>
  <si>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</si>
  <si>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</si>
  <si>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</si>
  <si>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</si>
  <si>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</si>
  <si>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</si>
  <si>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</si>
  <si>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</si>
  <si>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</si>
  <si>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</si>
  <si>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</si>
  <si>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</si>
  <si>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</si>
  <si>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</si>
  <si>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</si>
  <si>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</si>
  <si>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</si>
  <si>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</si>
  <si>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</si>
  <si>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</si>
  <si>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</si>
  <si>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</si>
  <si>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</si>
  <si>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</si>
  <si>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</si>
  <si>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</si>
  <si>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</si>
  <si>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</si>
  <si>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</si>
  <si>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</si>
  <si>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</si>
  <si>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</si>
  <si>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</si>
  <si>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</si>
  <si>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</si>
  <si>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</si>
  <si>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</si>
  <si>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</si>
  <si>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</si>
  <si>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</si>
  <si>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</si>
  <si>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</si>
  <si>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</si>
  <si>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</si>
  <si>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</si>
  <si>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</si>
  <si>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</si>
  <si>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</si>
  <si>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</si>
  <si>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</si>
  <si>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</si>
  <si>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</si>
  <si>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</si>
  <si>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</si>
  <si>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</si>
  <si>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</si>
  <si>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</si>
  <si>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</si>
  <si>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</si>
  <si>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</si>
  <si>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</si>
  <si>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</si>
  <si>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</si>
  <si>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</si>
  <si>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</si>
  <si>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</si>
  <si>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</si>
  <si>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</si>
  <si>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</si>
  <si>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</si>
  <si>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</si>
  <si>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</si>
  <si>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</si>
  <si>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</si>
  <si>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</si>
  <si>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</si>
  <si>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</si>
  <si>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</si>
  <si>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</si>
  <si>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</si>
  <si>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</si>
  <si>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</si>
  <si>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</si>
  <si>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</si>
  <si>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</si>
  <si>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</si>
  <si>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</si>
  <si>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</si>
  <si>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</si>
  <si>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</si>
  <si>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</si>
  <si>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</si>
  <si>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</si>
  <si>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</si>
  <si>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</si>
  <si>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</si>
  <si>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</si>
  <si>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</si>
  <si>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</si>
  <si>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</si>
  <si>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</si>
  <si>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</si>
  <si>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</si>
  <si>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</si>
  <si>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</si>
  <si>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</si>
  <si>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</si>
  <si>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</si>
  <si>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</si>
  <si>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</si>
  <si>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</si>
  <si>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</si>
  <si>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</si>
  <si>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</si>
  <si>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</si>
  <si>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</si>
  <si>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</si>
  <si>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</si>
  <si>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</si>
  <si>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</si>
  <si>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</si>
  <si>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</si>
  <si>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</si>
  <si>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</si>
  <si>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</si>
  <si>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</si>
  <si>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</si>
  <si>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</si>
  <si>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</si>
  <si>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</si>
  <si>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</si>
  <si>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</si>
  <si>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</si>
  <si>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</si>
  <si>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</si>
  <si>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</si>
  <si>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</si>
  <si>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</si>
  <si>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</si>
  <si>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</si>
  <si>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</si>
  <si>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</si>
  <si>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</si>
  <si>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</si>
  <si>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</si>
  <si>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</si>
  <si>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</si>
  <si>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</si>
  <si>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</si>
  <si>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</si>
  <si>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</si>
  <si>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</si>
  <si>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</si>
  <si>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</si>
  <si>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</si>
  <si>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</si>
  <si>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</si>
  <si>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</si>
  <si>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</si>
  <si>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</si>
  <si>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</si>
  <si>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</si>
  <si>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</si>
  <si>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</si>
  <si>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</si>
  <si>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</si>
  <si>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</si>
  <si>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</si>
  <si>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</si>
  <si>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</si>
  <si>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</si>
  <si>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</si>
  <si>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</si>
  <si>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</si>
  <si>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</si>
  <si>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</si>
  <si>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</si>
  <si>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</si>
  <si>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</si>
  <si>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</si>
  <si>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</si>
  <si>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</si>
  <si>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</si>
  <si>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</si>
  <si>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</si>
  <si>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</si>
  <si>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</si>
  <si>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</si>
  <si>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</si>
  <si>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</si>
  <si>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</si>
  <si>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</si>
  <si>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</si>
  <si>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</si>
  <si>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</si>
  <si>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</si>
  <si>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</si>
  <si>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</si>
  <si>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</si>
  <si>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</si>
  <si>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</si>
  <si>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</si>
  <si>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</si>
  <si>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</si>
  <si>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</si>
  <si>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</si>
  <si>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</si>
  <si>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</si>
  <si>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</si>
  <si>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</si>
  <si>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</si>
  <si>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</si>
  <si>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</si>
  <si>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</si>
  <si>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</si>
  <si>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</si>
  <si>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</si>
  <si>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</si>
  <si>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</si>
  <si>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</si>
  <si>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</si>
  <si>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</si>
  <si>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</si>
  <si>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</si>
  <si>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</si>
  <si>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</si>
  <si>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</si>
  <si>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</si>
  <si>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</si>
  <si>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</si>
  <si>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</si>
  <si>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</si>
  <si>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</si>
  <si>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</si>
  <si>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</si>
  <si>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</si>
  <si>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</si>
  <si>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</si>
  <si>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</si>
  <si>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</si>
  <si>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</si>
  <si>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</si>
  <si>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</si>
  <si>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</si>
  <si>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</si>
  <si>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</si>
  <si>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</si>
  <si>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</si>
  <si>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</si>
  <si>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</si>
  <si>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</si>
  <si>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</si>
  <si>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</si>
  <si>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</si>
  <si>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</si>
  <si>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</si>
  <si>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</si>
  <si>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</si>
  <si>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</si>
  <si>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</si>
  <si>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</si>
  <si>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</si>
  <si>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</si>
  <si>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</si>
  <si>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</si>
  <si>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</si>
  <si>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</si>
  <si>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</si>
  <si>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</si>
  <si>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</si>
  <si>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</si>
  <si>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</si>
  <si>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</si>
  <si>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</si>
  <si>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</si>
  <si>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</si>
  <si>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</si>
  <si>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</si>
  <si>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</si>
  <si>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</si>
  <si>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</si>
  <si>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</si>
  <si>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</si>
  <si>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</si>
  <si>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</si>
  <si>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</si>
  <si>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</si>
  <si>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</si>
  <si>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</si>
  <si>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</si>
  <si>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</si>
  <si>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</si>
  <si>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</si>
  <si>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</si>
  <si>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</si>
  <si>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</si>
  <si>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</si>
  <si>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</si>
  <si>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</si>
  <si>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</si>
  <si>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</si>
  <si>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</si>
  <si>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</si>
  <si>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</si>
  <si>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</si>
  <si>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</si>
  <si>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</si>
  <si>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</si>
  <si>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</si>
  <si>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</si>
  <si>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</si>
  <si>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</si>
  <si>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</si>
  <si>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</si>
  <si>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</si>
  <si>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</si>
  <si>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</si>
  <si>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</si>
  <si>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</si>
  <si>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</si>
  <si>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</si>
  <si>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</si>
  <si>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</si>
  <si>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</si>
  <si>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</si>
  <si>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</si>
  <si>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</si>
  <si>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</si>
  <si>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</si>
  <si>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</si>
  <si>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</si>
  <si>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</si>
  <si>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</si>
  <si>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</si>
  <si>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</si>
  <si>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</si>
  <si>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</si>
  <si>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</si>
  <si>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</si>
  <si>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</si>
  <si>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</si>
  <si>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</si>
  <si>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</si>
  <si>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</si>
  <si>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</si>
  <si>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</si>
  <si>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</si>
  <si>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</si>
  <si>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</si>
  <si>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</si>
  <si>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</si>
  <si>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</si>
  <si>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</si>
  <si>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</si>
  <si>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</si>
  <si>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</si>
  <si>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</si>
  <si>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</si>
  <si>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</si>
  <si>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</si>
  <si>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</si>
  <si>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</si>
  <si>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</si>
  <si>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</si>
  <si>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</si>
  <si>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</si>
  <si>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</si>
  <si>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</si>
  <si>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</si>
  <si>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</si>
  <si>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</si>
  <si>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</si>
  <si>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</si>
  <si>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</si>
  <si>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</si>
  <si>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</si>
  <si>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</si>
  <si>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</si>
  <si>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</si>
  <si>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</si>
  <si>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</si>
  <si>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</si>
  <si>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</si>
  <si>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</si>
  <si>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</si>
  <si>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</si>
  <si>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</si>
  <si>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</si>
  <si>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</si>
  <si>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</si>
  <si>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</si>
  <si>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</si>
  <si>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</si>
  <si>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</si>
  <si>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</si>
  <si>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</si>
  <si>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</si>
  <si>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</si>
  <si>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</si>
  <si>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</si>
  <si>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</si>
  <si>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</si>
  <si>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</si>
  <si>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</si>
  <si>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</si>
  <si>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</si>
  <si>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</si>
  <si>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</si>
  <si>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</si>
  <si>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</si>
  <si>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</si>
  <si>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</si>
  <si>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</si>
  <si>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</si>
  <si>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</si>
  <si>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</si>
  <si>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</si>
  <si>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</si>
  <si>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</si>
  <si>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</si>
  <si>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</si>
  <si>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</si>
  <si>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</si>
  <si>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</si>
  <si>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</si>
  <si>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</si>
  <si>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</si>
  <si>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</si>
  <si>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</si>
  <si>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</si>
  <si>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</si>
  <si>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</si>
  <si>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</si>
  <si>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</si>
  <si>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</si>
  <si>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</si>
  <si>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</si>
  <si>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</si>
  <si>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</si>
  <si>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</si>
  <si>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</si>
  <si>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</si>
  <si>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</si>
  <si>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</si>
  <si>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</si>
  <si>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</si>
  <si>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</si>
  <si>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</si>
  <si>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</si>
  <si>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</si>
  <si>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</si>
  <si>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</si>
  <si>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</si>
  <si>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</si>
  <si>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</si>
  <si>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</si>
  <si>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</si>
  <si>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</si>
  <si>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</si>
  <si>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</si>
  <si>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</si>
  <si>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</si>
  <si>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</si>
  <si>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</si>
  <si>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</si>
  <si>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</si>
  <si>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</si>
  <si>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</si>
  <si>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</si>
  <si>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</si>
  <si>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</si>
  <si>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</si>
  <si>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</si>
  <si>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</si>
  <si>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</si>
  <si>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</si>
  <si>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</si>
  <si>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</si>
  <si>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</si>
  <si>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</si>
  <si>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</si>
  <si>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</si>
  <si>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</si>
  <si>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</si>
  <si>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</si>
  <si>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</si>
  <si>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</si>
  <si>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</si>
  <si>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</si>
  <si>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</si>
  <si>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</si>
  <si>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</si>
  <si>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</si>
  <si>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</si>
  <si>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</si>
  <si>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</si>
  <si>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</si>
  <si>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</si>
  <si>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</si>
  <si>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</si>
  <si>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</si>
  <si>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</si>
  <si>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</si>
  <si>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</si>
  <si>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</si>
  <si>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</si>
  <si>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</si>
  <si>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</si>
  <si>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</si>
  <si>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</si>
  <si>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</si>
  <si>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</si>
  <si>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</si>
  <si>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</si>
  <si>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</si>
  <si>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</si>
  <si>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</si>
  <si>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</si>
  <si>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</si>
  <si>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</si>
  <si>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</si>
  <si>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</si>
  <si>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</si>
  <si>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</si>
  <si>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</si>
  <si>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</si>
  <si>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</si>
  <si>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</si>
  <si>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</si>
  <si>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</si>
  <si>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</si>
  <si>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</si>
  <si>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</si>
  <si>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</si>
  <si>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</si>
  <si>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</si>
  <si>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</si>
  <si>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</si>
  <si>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</si>
  <si>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</si>
  <si>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</si>
  <si>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</si>
  <si>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</si>
  <si>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</si>
  <si>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</si>
  <si>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</si>
  <si>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</si>
  <si>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</si>
  <si>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</si>
  <si>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</si>
  <si>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</si>
  <si>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</si>
  <si>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</si>
  <si>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</si>
  <si>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</si>
  <si>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</si>
  <si>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</si>
  <si>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</si>
  <si>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</si>
  <si>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</si>
  <si>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</si>
  <si>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</si>
  <si>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</si>
  <si>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</si>
  <si>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</si>
  <si>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</si>
  <si>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</si>
  <si>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</si>
  <si>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</si>
  <si>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</si>
  <si>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</si>
  <si>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</si>
  <si>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</si>
  <si>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</si>
  <si>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</si>
  <si>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</si>
  <si>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</si>
  <si>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</si>
  <si>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</si>
  <si>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</si>
  <si>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</si>
  <si>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</si>
  <si>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</si>
  <si>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</si>
  <si>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</si>
  <si>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</si>
  <si>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</si>
  <si>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</si>
  <si>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</si>
  <si>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</si>
  <si>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</si>
  <si>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</si>
  <si>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</si>
  <si>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</si>
  <si>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</si>
  <si>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</si>
  <si>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</si>
  <si>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</si>
  <si>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</si>
  <si>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</si>
  <si>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</si>
  <si>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</si>
  <si>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</si>
  <si>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</si>
  <si>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</si>
  <si>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</si>
  <si>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</si>
  <si>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</si>
  <si>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</si>
  <si>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</si>
  <si>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</si>
  <si>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</si>
  <si>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</si>
  <si>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</si>
  <si>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</si>
  <si>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</si>
  <si>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</si>
  <si>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</si>
  <si>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</si>
  <si>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</si>
  <si>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</si>
  <si>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</si>
  <si>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</si>
  <si>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</si>
  <si>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</si>
  <si>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</si>
  <si>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</si>
  <si>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</si>
  <si>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</si>
  <si>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</si>
  <si>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</si>
  <si>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</si>
  <si>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</si>
  <si>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</si>
  <si>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</si>
  <si>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</si>
  <si>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</si>
  <si>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</si>
  <si>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</si>
  <si>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</si>
  <si>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</si>
  <si>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</si>
  <si>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</si>
  <si>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</si>
  <si>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</si>
  <si>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</si>
  <si>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</si>
  <si>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</si>
  <si>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</si>
  <si>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</si>
  <si>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</si>
  <si>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</si>
  <si>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</si>
  <si>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</si>
  <si>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</si>
  <si>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</si>
  <si>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</si>
  <si>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</si>
  <si>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</si>
  <si>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</si>
  <si>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</si>
  <si>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</si>
  <si>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</si>
  <si>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</si>
  <si>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</si>
  <si>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</si>
  <si>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</si>
  <si>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</si>
  <si>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</si>
  <si>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</si>
  <si>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</si>
  <si>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</si>
  <si>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</si>
  <si>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</si>
  <si>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</si>
  <si>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</si>
  <si>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</si>
  <si>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</si>
  <si>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</si>
  <si>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</si>
  <si>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</si>
  <si>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</si>
  <si>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</si>
  <si>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</si>
  <si>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</si>
  <si>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</si>
  <si>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</si>
  <si>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</si>
  <si>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</si>
  <si>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</si>
  <si>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</si>
  <si>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</si>
  <si>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</si>
  <si>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</si>
  <si>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</si>
  <si>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</si>
  <si>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</si>
  <si>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</si>
  <si>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</si>
  <si>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</si>
  <si>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</si>
  <si>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</si>
  <si>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</si>
  <si>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</si>
  <si>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</si>
  <si>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</si>
  <si>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</si>
  <si>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</si>
  <si>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</si>
  <si>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</si>
  <si>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</si>
  <si>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</si>
  <si>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</si>
  <si>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</si>
  <si>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</si>
  <si>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</si>
  <si>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</si>
  <si>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</si>
  <si>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</si>
  <si>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</si>
  <si>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</si>
  <si>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</si>
  <si>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</si>
  <si>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</si>
  <si>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</si>
  <si>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</si>
  <si>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</si>
  <si>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</si>
  <si>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</si>
  <si>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</si>
  <si>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</si>
  <si>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</si>
  <si>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</si>
  <si>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</si>
  <si>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</si>
  <si>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</si>
  <si>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</si>
  <si>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</si>
  <si>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</si>
  <si>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</si>
  <si>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</si>
  <si>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</si>
  <si>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</si>
  <si>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</si>
  <si>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</si>
  <si>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</si>
  <si>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</si>
  <si>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</si>
  <si>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</si>
  <si>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</si>
  <si>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</si>
  <si>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</si>
  <si>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</si>
  <si>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</si>
  <si>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</si>
  <si>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</si>
  <si>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</si>
  <si>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</si>
  <si>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</si>
  <si>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</si>
  <si>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</si>
  <si>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</si>
  <si>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</si>
  <si>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</si>
  <si>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</si>
  <si>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</si>
  <si>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</si>
  <si>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</si>
  <si>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</si>
  <si>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</si>
  <si>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</si>
  <si>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</si>
  <si>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</si>
  <si>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</si>
  <si>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</si>
  <si>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</si>
  <si>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</si>
  <si>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</si>
  <si>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</si>
  <si>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</si>
  <si>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</si>
  <si>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</si>
  <si>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</si>
  <si>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</si>
  <si>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</si>
  <si>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</si>
  <si>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</si>
  <si>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</si>
  <si>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</si>
  <si>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</si>
  <si>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</si>
  <si>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</si>
  <si>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</si>
  <si>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</si>
  <si>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</si>
  <si>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</si>
  <si>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</si>
  <si>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</si>
  <si>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</si>
  <si>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</si>
  <si>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</si>
  <si>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</si>
  <si>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</si>
  <si>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</si>
  <si>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</si>
  <si>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</si>
  <si>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</si>
  <si>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</si>
  <si>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</si>
  <si>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</si>
  <si>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</si>
  <si>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</si>
  <si>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</si>
  <si>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</si>
  <si>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</si>
  <si>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</si>
  <si>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</si>
  <si>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</si>
  <si>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</si>
  <si>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</si>
  <si>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</si>
  <si>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</si>
  <si>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</si>
  <si>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</si>
  <si>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</si>
  <si>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</si>
  <si>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</si>
  <si>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</si>
  <si>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</si>
  <si>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</si>
  <si>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</si>
  <si>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</si>
  <si>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</si>
  <si>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</si>
  <si>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</si>
  <si>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</si>
  <si>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</si>
  <si>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</si>
  <si>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</si>
  <si>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</si>
  <si>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</si>
  <si>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</si>
  <si>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</si>
  <si>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</si>
  <si>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</si>
  <si>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</si>
  <si>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</si>
  <si>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</si>
  <si>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</si>
  <si>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</si>
  <si>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</si>
  <si>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</si>
  <si>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</si>
  <si>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</si>
  <si>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</si>
  <si>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</si>
  <si>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</si>
  <si>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</si>
  <si>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</si>
  <si>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</si>
  <si>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</si>
  <si>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</si>
  <si>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</si>
  <si>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</si>
  <si>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</si>
  <si>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</si>
  <si>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</si>
  <si>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</si>
  <si>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</si>
  <si>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</si>
  <si>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</si>
  <si>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</si>
  <si>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</si>
  <si>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</si>
  <si>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</si>
  <si>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</si>
  <si>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</si>
  <si>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</si>
  <si>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</si>
  <si>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</si>
  <si>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</si>
  <si>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</si>
  <si>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</si>
  <si>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</si>
  <si>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</si>
  <si>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</si>
  <si>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</si>
  <si>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</si>
  <si>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</si>
  <si>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</si>
  <si>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</si>
  <si>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</si>
  <si>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</si>
  <si>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</si>
  <si>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</si>
  <si>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</si>
  <si>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</si>
  <si>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</si>
  <si>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</si>
  <si>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</si>
  <si>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</si>
  <si>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</si>
  <si>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</si>
  <si>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</si>
  <si>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</si>
  <si>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</si>
  <si>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</si>
  <si>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</si>
  <si>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</si>
  <si>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</si>
  <si>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</si>
  <si>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</si>
  <si>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</si>
  <si>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</si>
  <si>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</si>
  <si>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</si>
  <si>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</si>
  <si>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</si>
  <si>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</si>
  <si>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</si>
  <si>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</si>
  <si>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</si>
  <si>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</si>
  <si>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</si>
  <si>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</si>
  <si>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</si>
  <si>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</si>
  <si>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</si>
  <si>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</si>
  <si>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</si>
  <si>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</si>
  <si>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</si>
  <si>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</si>
  <si>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</si>
  <si>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</si>
  <si>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</si>
  <si>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</si>
  <si>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</si>
  <si>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</si>
  <si>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</si>
  <si>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</si>
  <si>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</si>
  <si>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</si>
  <si>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</si>
  <si>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</si>
  <si>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</si>
  <si>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</si>
  <si>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</si>
  <si>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</si>
  <si>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</si>
  <si>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</si>
  <si>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</si>
  <si>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</si>
  <si>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</si>
  <si>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</si>
  <si>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</si>
  <si>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</si>
  <si>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</si>
  <si>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</si>
  <si>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</si>
  <si>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</si>
  <si>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</si>
  <si>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</si>
  <si>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</si>
  <si>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</si>
  <si>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</si>
  <si>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</si>
  <si>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</si>
  <si>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</si>
  <si>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</si>
  <si>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</si>
  <si>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</si>
  <si>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</si>
  <si>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</si>
  <si>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</si>
  <si>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</si>
  <si>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</si>
  <si>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</si>
  <si>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</si>
  <si>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</si>
  <si>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</si>
  <si>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</si>
  <si>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</si>
  <si>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</si>
  <si>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</si>
  <si>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</si>
  <si>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</si>
  <si>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</si>
  <si>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</si>
  <si>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</si>
  <si>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</si>
  <si>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</si>
  <si>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</si>
  <si>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</si>
  <si>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</si>
  <si>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</si>
  <si>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</si>
  <si>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</si>
  <si>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</si>
  <si>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</si>
  <si>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</si>
  <si>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</si>
  <si>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</si>
  <si>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</si>
  <si>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</si>
  <si>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</si>
  <si>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</si>
  <si>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</si>
  <si>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</si>
  <si>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</si>
  <si>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</si>
  <si>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</si>
  <si>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</si>
  <si>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</si>
  <si>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</si>
  <si>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</si>
  <si>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</si>
  <si>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</si>
  <si>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</si>
  <si>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</si>
  <si>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</si>
  <si>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</si>
  <si>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</si>
  <si>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</si>
  <si>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</si>
  <si>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</si>
  <si>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</si>
  <si>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</si>
  <si>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</si>
  <si>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</si>
  <si>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</si>
  <si>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</si>
  <si>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</si>
  <si>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</si>
  <si>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</si>
  <si>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</si>
  <si>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</si>
  <si>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</si>
  <si>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</si>
  <si>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</si>
  <si>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</si>
  <si>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</si>
  <si>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</si>
  <si>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</si>
  <si>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</si>
  <si>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</si>
  <si>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</si>
  <si>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</si>
  <si>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</si>
  <si>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</si>
  <si>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</si>
  <si>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</si>
  <si>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</si>
  <si>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</si>
  <si>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</si>
  <si>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</si>
  <si>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</si>
  <si>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</si>
  <si>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</si>
  <si>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</si>
  <si>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</si>
  <si>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</si>
  <si>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</si>
  <si>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</si>
  <si>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</si>
  <si>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</si>
  <si>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</si>
  <si>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</si>
  <si>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</si>
  <si>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</si>
  <si>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</si>
  <si>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</si>
  <si>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</si>
  <si>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</si>
  <si>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</si>
  <si>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</si>
  <si>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</si>
  <si>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</si>
  <si>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</si>
  <si>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</si>
  <si>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</si>
  <si>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</si>
  <si>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</si>
  <si>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</si>
  <si>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</si>
  <si>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</si>
  <si>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</si>
  <si>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</si>
  <si>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</si>
  <si>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</si>
  <si>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</si>
  <si>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</si>
  <si>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</si>
  <si>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</si>
  <si>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</si>
  <si>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</si>
  <si>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</si>
  <si>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</si>
  <si>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</si>
  <si>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</si>
  <si>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</si>
  <si>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</si>
  <si>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</si>
  <si>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</si>
  <si>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</si>
  <si>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</si>
  <si>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</si>
  <si>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</si>
  <si>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</si>
  <si>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</si>
  <si>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</si>
  <si>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</si>
  <si>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</si>
  <si>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</si>
  <si>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</si>
  <si>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</si>
  <si>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</si>
  <si>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</si>
  <si>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</si>
  <si>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</si>
  <si>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</si>
  <si>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</si>
  <si>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</si>
  <si>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</si>
  <si>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</si>
  <si>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</si>
  <si>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</si>
  <si>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</si>
  <si>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</si>
  <si>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</si>
  <si>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</si>
  <si>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</si>
  <si>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</si>
  <si>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</si>
  <si>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</si>
  <si>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</si>
  <si>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</si>
  <si>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</si>
  <si>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</si>
  <si>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</si>
  <si>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</si>
  <si>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</si>
  <si>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</si>
  <si>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</si>
  <si>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</si>
  <si>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</si>
  <si>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</si>
  <si>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</si>
  <si>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</si>
  <si>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</si>
  <si>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</si>
  <si>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</si>
  <si>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</si>
  <si>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</si>
  <si>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</si>
  <si>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</si>
  <si>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</si>
  <si>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</si>
  <si>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</si>
  <si>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</si>
  <si>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</si>
  <si>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</si>
  <si>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</si>
  <si>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</si>
  <si>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</si>
  <si>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</si>
  <si>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</si>
  <si>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</si>
  <si>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</si>
  <si>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</si>
  <si>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</si>
  <si>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</si>
  <si>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</si>
  <si>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</si>
  <si>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</si>
  <si>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</si>
  <si>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</si>
  <si>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</si>
  <si>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</si>
  <si>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</si>
  <si>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</si>
  <si>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</si>
  <si>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</si>
  <si>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</si>
  <si>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</si>
  <si>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</si>
  <si>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</si>
  <si>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</si>
  <si>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</si>
  <si>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</si>
  <si>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</si>
  <si>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</si>
  <si>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</si>
  <si>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</si>
  <si>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</si>
  <si>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</si>
  <si>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</si>
  <si>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</si>
  <si>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</si>
  <si>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</si>
  <si>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</si>
  <si>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</si>
  <si>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</si>
  <si>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</si>
  <si>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</si>
  <si>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</si>
  <si>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</si>
  <si>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</si>
  <si>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</si>
  <si>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</si>
  <si>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</si>
  <si>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</si>
  <si>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</si>
  <si>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</si>
  <si>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</si>
  <si>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</si>
  <si>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</si>
  <si>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</si>
  <si>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</si>
  <si>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</si>
  <si>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</si>
  <si>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</si>
  <si>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</si>
  <si>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</si>
  <si>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</si>
  <si>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</si>
  <si>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</si>
  <si>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</si>
  <si>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</si>
  <si>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</si>
  <si>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</si>
  <si>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</si>
  <si>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</si>
  <si>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</si>
  <si>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</si>
  <si>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</si>
  <si>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</si>
  <si>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</si>
  <si>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</si>
  <si>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</si>
  <si>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</si>
  <si>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</si>
  <si>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</si>
  <si>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</si>
  <si>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</si>
  <si>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</si>
  <si>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</si>
  <si>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</si>
  <si>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</si>
  <si>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</si>
  <si>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</si>
  <si>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</si>
  <si>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</si>
  <si>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</si>
  <si>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</si>
  <si>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</si>
  <si>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</si>
  <si>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</si>
  <si>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</si>
  <si>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</si>
  <si>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</si>
  <si>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</si>
  <si>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</si>
  <si>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</si>
  <si>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</si>
  <si>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</si>
  <si>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</si>
  <si>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</si>
  <si>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</si>
  <si>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</si>
  <si>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</si>
  <si>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</si>
  <si>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</si>
  <si>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</si>
  <si>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</si>
  <si>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</si>
  <si>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</si>
  <si>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</si>
  <si>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</si>
  <si>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</si>
  <si>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</si>
  <si>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</si>
  <si>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</si>
  <si>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</si>
  <si>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</si>
  <si>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</si>
  <si>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</si>
  <si>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</si>
  <si>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</si>
  <si>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</si>
  <si>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</si>
  <si>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</si>
  <si>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</si>
  <si>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</si>
  <si>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</si>
  <si>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</si>
  <si>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</si>
  <si>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</si>
  <si>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</si>
  <si>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</si>
  <si>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</si>
  <si>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</si>
  <si>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</si>
  <si>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</si>
  <si>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</si>
  <si>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</si>
  <si>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</si>
  <si>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</si>
  <si>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</si>
  <si>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</si>
  <si>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</si>
  <si>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</si>
  <si>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</si>
  <si>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</si>
  <si>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</si>
  <si>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</si>
  <si>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</si>
  <si>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</si>
  <si>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</si>
  <si>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</si>
  <si>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</si>
  <si>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</si>
  <si>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</si>
  <si>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</si>
  <si>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</si>
  <si>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</si>
  <si>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</si>
  <si>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</si>
  <si>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</si>
  <si>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</si>
  <si>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</si>
  <si>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</si>
  <si>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</si>
  <si>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</si>
  <si>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</si>
  <si>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</si>
  <si>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</si>
  <si>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</si>
  <si>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</si>
  <si>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</si>
  <si>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</si>
  <si>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</si>
  <si>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</si>
  <si>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</si>
  <si>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</si>
  <si>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</si>
  <si>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</si>
  <si>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</si>
  <si>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</si>
  <si>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</si>
  <si>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</si>
  <si>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</si>
  <si>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</si>
  <si>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</si>
  <si>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</si>
  <si>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</si>
  <si>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</si>
  <si>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</si>
  <si>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</si>
  <si>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</si>
  <si>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</si>
  <si>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</si>
  <si>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</si>
  <si>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</si>
  <si>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</si>
  <si>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</si>
  <si>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</si>
  <si>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</si>
  <si>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</si>
  <si>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</si>
  <si>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</si>
  <si>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</si>
  <si>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</si>
  <si>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</si>
  <si>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</si>
  <si>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</si>
  <si>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</si>
  <si>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</si>
  <si>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</si>
  <si>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</si>
  <si>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</si>
  <si>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</si>
  <si>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</si>
  <si>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</si>
  <si>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</si>
  <si>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</si>
  <si>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</si>
  <si>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</si>
  <si>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</si>
  <si>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</si>
  <si>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</si>
  <si>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</si>
  <si>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</si>
  <si>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</si>
  <si>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</si>
  <si>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</si>
  <si>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</si>
  <si>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</si>
  <si>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</si>
  <si>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</si>
  <si>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</si>
  <si>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</si>
  <si>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</si>
  <si>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</si>
  <si>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</si>
  <si>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</si>
  <si>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</si>
  <si>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</si>
  <si>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</si>
  <si>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</si>
  <si>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</si>
  <si>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</si>
  <si>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</si>
  <si>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</si>
  <si>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</si>
  <si>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</si>
  <si>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</si>
  <si>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</si>
  <si>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</si>
  <si>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</si>
  <si>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</si>
  <si>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</si>
  <si>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</si>
  <si>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</si>
  <si>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</si>
  <si>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</si>
  <si>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</si>
  <si>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</si>
  <si>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</si>
  <si>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</si>
  <si>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</si>
  <si>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</si>
  <si>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</si>
  <si>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</si>
  <si>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</si>
  <si>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</si>
  <si>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</si>
  <si>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</si>
  <si>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</si>
  <si>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</si>
  <si>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</si>
  <si>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</si>
  <si>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</si>
  <si>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</si>
  <si>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</si>
  <si>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</si>
  <si>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</si>
  <si>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</si>
  <si>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</si>
  <si>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</si>
  <si>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</si>
  <si>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</si>
  <si>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</si>
  <si>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</si>
  <si>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</si>
  <si>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</si>
  <si>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</si>
  <si>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</si>
  <si>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</si>
  <si>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</si>
  <si>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</si>
  <si>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</si>
  <si>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</si>
  <si>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</si>
  <si>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</si>
  <si>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</si>
  <si>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</si>
  <si>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</si>
  <si>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</si>
  <si>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</si>
  <si>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</si>
  <si>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</si>
  <si>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</si>
  <si>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</si>
  <si>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</si>
  <si>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</si>
  <si>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</si>
  <si>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</si>
  <si>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</si>
  <si>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</si>
  <si>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</si>
  <si>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</si>
  <si>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</si>
  <si>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</si>
  <si>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</si>
  <si>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</si>
  <si>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</si>
  <si>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</si>
  <si>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</si>
  <si>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</si>
  <si>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</si>
  <si>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</si>
  <si>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</si>
  <si>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</si>
  <si>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</si>
  <si>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</si>
  <si>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</si>
  <si>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</si>
  <si>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</si>
  <si>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</si>
  <si>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</si>
  <si>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</si>
  <si>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</si>
  <si>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</si>
  <si>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</si>
  <si>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</si>
  <si>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</si>
  <si>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</si>
  <si>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</si>
  <si>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</si>
  <si>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</si>
  <si>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</si>
  <si>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</si>
  <si>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</si>
  <si>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</si>
  <si>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</si>
  <si>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</si>
  <si>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</si>
  <si>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</si>
  <si>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</si>
  <si>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</si>
  <si>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</si>
  <si>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</si>
  <si>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</si>
  <si>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</si>
  <si>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</si>
  <si>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</si>
  <si>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</si>
  <si>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</si>
  <si>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</si>
  <si>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</si>
  <si>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</si>
  <si>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</si>
  <si>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</si>
  <si>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</si>
  <si>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</si>
  <si>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</si>
  <si>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</si>
  <si>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</si>
  <si>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</si>
  <si>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</si>
  <si>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</si>
  <si>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</si>
  <si>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</si>
  <si>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</si>
  <si>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</si>
  <si>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</si>
  <si>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</si>
  <si>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</si>
  <si>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</si>
  <si>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</si>
  <si>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</si>
  <si>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</si>
  <si>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</si>
  <si>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</si>
  <si>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</si>
  <si>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</si>
  <si>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</si>
  <si>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</si>
  <si>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</si>
  <si>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</si>
  <si>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</si>
  <si>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</si>
  <si>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</si>
  <si>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</si>
  <si>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</si>
  <si>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</si>
  <si>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</si>
  <si>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</si>
  <si>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</si>
  <si>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</si>
  <si>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</si>
  <si>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</si>
  <si>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</si>
  <si>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</si>
  <si>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</si>
  <si>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</si>
  <si>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</si>
  <si>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</si>
  <si>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</si>
  <si>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</si>
  <si>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</si>
  <si>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</si>
  <si>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</si>
  <si>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</si>
  <si>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</si>
  <si>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</si>
  <si>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</si>
  <si>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</si>
  <si>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</si>
  <si>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</si>
  <si>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</si>
  <si>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</si>
  <si>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</si>
  <si>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</si>
  <si>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</si>
  <si>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</si>
  <si>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</si>
  <si>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</si>
  <si>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</si>
  <si>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</si>
  <si>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</si>
  <si>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</si>
  <si>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</si>
  <si>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</si>
  <si>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</si>
  <si>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</si>
  <si>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</si>
  <si>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</si>
  <si>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</si>
  <si>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</si>
  <si>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</si>
  <si>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</si>
  <si>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</si>
  <si>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</si>
  <si>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</si>
  <si>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</si>
  <si>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</si>
  <si>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</si>
  <si>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</si>
  <si>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</si>
  <si>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</si>
  <si>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</si>
  <si>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</si>
  <si>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</si>
  <si>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</si>
  <si>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</si>
  <si>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</si>
  <si>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</si>
  <si>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</si>
  <si>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</si>
  <si>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</si>
  <si>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</si>
  <si>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</si>
  <si>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</si>
  <si>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</si>
  <si>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</si>
  <si>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</si>
  <si>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</si>
  <si>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</si>
  <si>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</si>
  <si>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</si>
  <si>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</si>
  <si>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</si>
  <si>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</si>
  <si>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</si>
  <si>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</si>
  <si>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</si>
  <si>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</si>
  <si>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</si>
  <si>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</si>
  <si>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</si>
  <si>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</si>
  <si>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</si>
  <si>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</si>
  <si>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</si>
  <si>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</si>
  <si>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</si>
  <si>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</si>
  <si>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</si>
  <si>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</si>
  <si>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</si>
  <si>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</si>
  <si>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</si>
  <si>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</si>
  <si>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</si>
  <si>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</si>
  <si>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</si>
  <si>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</si>
  <si>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</si>
  <si>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</si>
  <si>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</si>
  <si>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</si>
  <si>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</si>
  <si>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</si>
  <si>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</si>
  <si>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</si>
  <si>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</si>
  <si>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</si>
  <si>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</si>
  <si>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</si>
  <si>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</si>
  <si>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</si>
  <si>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</si>
  <si>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</si>
  <si>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</si>
  <si>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</si>
  <si>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</si>
  <si>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</si>
  <si>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</si>
  <si>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</si>
  <si>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</si>
  <si>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</si>
  <si>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</si>
  <si>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</si>
  <si>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</si>
  <si>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</si>
  <si>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</si>
  <si>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</si>
  <si>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</si>
  <si>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</si>
  <si>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</si>
  <si>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</si>
  <si>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</si>
  <si>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</si>
  <si>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</si>
  <si>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</si>
  <si>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</si>
  <si>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</si>
  <si>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</si>
  <si>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</si>
  <si>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</si>
  <si>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</si>
  <si>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</si>
  <si>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</si>
  <si>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</si>
  <si>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</si>
  <si>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</si>
  <si>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</si>
  <si>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</si>
  <si>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</si>
  <si>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</si>
  <si>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</si>
  <si>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</si>
  <si>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</si>
  <si>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</si>
  <si>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</si>
  <si>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</si>
  <si>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</si>
  <si>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</si>
  <si>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</si>
  <si>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</si>
  <si>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</si>
  <si>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</si>
  <si>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</si>
  <si>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</si>
  <si>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</si>
  <si>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</si>
  <si>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</si>
  <si>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</si>
  <si>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</si>
  <si>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</si>
  <si>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</si>
  <si>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</si>
  <si>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</si>
  <si>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</si>
  <si>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</si>
  <si>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</si>
  <si>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</si>
  <si>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</si>
  <si>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</si>
  <si>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</si>
  <si>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</si>
  <si>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</si>
  <si>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</si>
  <si>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</si>
  <si>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</si>
  <si>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</si>
  <si>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</si>
  <si>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</si>
  <si>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</si>
  <si>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</si>
  <si>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</si>
  <si>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</si>
  <si>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</si>
  <si>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</si>
  <si>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</si>
  <si>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</si>
  <si>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</si>
  <si>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</si>
  <si>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</si>
  <si>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</si>
  <si>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</si>
  <si>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</si>
  <si>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</si>
  <si>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</si>
  <si>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</si>
  <si>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</si>
  <si>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</si>
  <si>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</si>
  <si>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</si>
  <si>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</si>
  <si>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</si>
  <si>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</si>
  <si>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</si>
  <si>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</si>
  <si>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</si>
  <si>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</si>
  <si>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</si>
  <si>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</si>
  <si>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</si>
  <si>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</si>
  <si>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</si>
  <si>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</si>
  <si>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</si>
  <si>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</si>
  <si>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</si>
  <si>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</si>
  <si>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</si>
  <si>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</si>
  <si>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</si>
  <si>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</si>
  <si>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</si>
  <si>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</si>
  <si>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</si>
  <si>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</si>
  <si>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</si>
  <si>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</si>
  <si>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</si>
  <si>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</si>
  <si>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</si>
  <si>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</si>
  <si>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</si>
  <si>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</si>
  <si>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</si>
  <si>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</si>
  <si>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</si>
  <si>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</si>
  <si>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</si>
  <si>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</si>
  <si>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</si>
  <si>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</si>
  <si>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</si>
  <si>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</si>
  <si>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</si>
  <si>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</si>
  <si>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</si>
  <si>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</si>
  <si>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</si>
  <si>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</si>
  <si>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</si>
  <si>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</si>
  <si>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</si>
  <si>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</si>
  <si>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</si>
  <si>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</si>
  <si>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</si>
  <si>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</si>
  <si>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</si>
  <si>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</si>
  <si>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</si>
  <si>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</si>
  <si>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</si>
  <si>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</si>
  <si>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</si>
  <si>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</si>
  <si>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</si>
  <si>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</si>
  <si>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</si>
  <si>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</si>
  <si>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</si>
  <si>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</si>
  <si>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</si>
  <si>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</si>
  <si>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</si>
  <si>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</si>
  <si>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</si>
  <si>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</si>
  <si>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</si>
  <si>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</si>
  <si>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</si>
  <si>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</si>
  <si>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</si>
  <si>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</si>
  <si>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</si>
  <si>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</si>
  <si>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</si>
  <si>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</si>
  <si>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</si>
  <si>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</si>
  <si>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</si>
  <si>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</si>
  <si>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</si>
  <si>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</si>
  <si>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</si>
  <si>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</si>
  <si>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</si>
  <si>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</si>
  <si>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</si>
  <si>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</si>
  <si>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</si>
  <si>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</si>
  <si>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</si>
  <si>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</si>
  <si>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</si>
  <si>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</si>
  <si>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</si>
  <si>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</si>
  <si>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</si>
  <si>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</si>
  <si>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</si>
  <si>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</si>
  <si>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</si>
  <si>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</si>
  <si>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</si>
  <si>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</si>
  <si>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</si>
  <si>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</si>
  <si>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</si>
  <si>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</si>
  <si>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</si>
  <si>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</si>
  <si>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</si>
  <si>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</si>
  <si>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</si>
  <si>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</si>
  <si>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</si>
  <si>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</si>
  <si>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</si>
  <si>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</si>
  <si>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</si>
  <si>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</si>
  <si>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</si>
  <si>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</si>
  <si>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</si>
  <si>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</si>
  <si>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</si>
  <si>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</si>
  <si>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</si>
  <si>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</si>
  <si>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</si>
  <si>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</si>
  <si>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</si>
  <si>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</si>
  <si>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</si>
  <si>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</si>
  <si>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</si>
  <si>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</si>
  <si>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</si>
  <si>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</si>
  <si>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</si>
  <si>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</si>
  <si>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</si>
  <si>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</si>
  <si>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</si>
  <si>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</si>
  <si>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</si>
  <si>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</si>
  <si>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</si>
  <si>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</si>
  <si>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</si>
  <si>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</si>
  <si>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</si>
  <si>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</si>
  <si>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</si>
  <si>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</si>
  <si>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</si>
  <si>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</si>
  <si>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</si>
  <si>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</si>
  <si>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</si>
  <si>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</si>
  <si>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</si>
  <si>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</si>
  <si>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</si>
  <si>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</si>
  <si>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</si>
  <si>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</si>
  <si>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</si>
  <si>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</si>
  <si>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</si>
  <si>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</si>
  <si>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</si>
  <si>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</si>
  <si>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</si>
  <si>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</si>
  <si>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</si>
  <si>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</si>
  <si>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</si>
  <si>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</si>
  <si>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</si>
  <si>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</si>
  <si>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</si>
  <si>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</si>
  <si>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</si>
  <si>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</si>
  <si>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</si>
  <si>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</si>
  <si>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</si>
  <si>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</si>
  <si>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</si>
  <si>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</si>
  <si>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</si>
  <si>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</si>
  <si>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</si>
  <si>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</si>
  <si>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</si>
  <si>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</si>
  <si>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</si>
  <si>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</si>
  <si>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</si>
  <si>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</si>
  <si>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</si>
  <si>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</si>
  <si>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</si>
  <si>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</si>
  <si>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</si>
  <si>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</si>
  <si>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</si>
  <si>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</si>
  <si>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</si>
  <si>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</si>
  <si>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</si>
  <si>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</si>
  <si>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</si>
  <si>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</si>
  <si>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</si>
  <si>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</si>
  <si>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</si>
  <si>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</si>
  <si>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</si>
  <si>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</si>
  <si>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</si>
  <si>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</si>
  <si>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</si>
  <si>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</si>
  <si>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</si>
  <si>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</si>
  <si>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</si>
  <si>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</si>
  <si>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</si>
  <si>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</si>
  <si>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</si>
  <si>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</si>
  <si>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</si>
  <si>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</si>
  <si>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</si>
  <si>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</si>
  <si>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</si>
  <si>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</si>
  <si>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</si>
  <si>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</si>
  <si>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</si>
  <si>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</si>
  <si>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</si>
  <si>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</si>
  <si>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</si>
  <si>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</si>
  <si>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</si>
  <si>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</si>
  <si>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</si>
  <si>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</si>
  <si>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</si>
  <si>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</si>
  <si>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</si>
  <si>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</si>
  <si>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</si>
  <si>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</si>
  <si>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</si>
  <si>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</si>
  <si>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</si>
  <si>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</si>
  <si>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</si>
  <si>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</si>
  <si>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</si>
  <si>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</si>
  <si>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</si>
  <si>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</si>
  <si>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</si>
  <si>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</si>
  <si>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</si>
  <si>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</si>
  <si>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</si>
  <si>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</si>
  <si>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</si>
  <si>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</si>
  <si>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</si>
  <si>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</si>
  <si>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</si>
  <si>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</si>
  <si>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</si>
  <si>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</si>
  <si>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</si>
  <si>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</si>
  <si>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</si>
  <si>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</si>
  <si>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</si>
  <si>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</si>
  <si>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</si>
  <si>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</si>
  <si>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</si>
  <si>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</si>
  <si>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</si>
  <si>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</si>
  <si>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</si>
  <si>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</si>
  <si>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</si>
  <si>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</si>
  <si>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</si>
  <si>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</si>
  <si>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</si>
  <si>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</si>
  <si>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</si>
  <si>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</si>
  <si>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</si>
  <si>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</si>
  <si>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</si>
  <si>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</si>
  <si>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</si>
  <si>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</si>
  <si>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</si>
  <si>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</si>
  <si>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</si>
  <si>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</si>
  <si>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</si>
  <si>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</si>
  <si>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</si>
  <si>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</si>
  <si>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</si>
  <si>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</si>
  <si>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</si>
  <si>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</si>
  <si>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</si>
  <si>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</si>
  <si>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</si>
  <si>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</si>
  <si>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</si>
  <si>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</si>
  <si>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</si>
  <si>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</si>
  <si>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</si>
  <si>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</si>
  <si>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</si>
  <si>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</si>
  <si>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</si>
  <si>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</si>
  <si>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</si>
  <si>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</si>
  <si>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</si>
  <si>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</si>
  <si>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</si>
  <si>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</si>
  <si>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</si>
  <si>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</si>
  <si>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</si>
  <si>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</si>
  <si>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</si>
  <si>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</si>
  <si>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</si>
  <si>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</si>
  <si>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</si>
  <si>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</si>
  <si>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</si>
  <si>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</si>
  <si>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</si>
  <si>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</si>
  <si>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</si>
  <si>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</si>
  <si>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</si>
  <si>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</si>
  <si>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</si>
  <si>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</si>
  <si>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</si>
  <si>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</si>
  <si>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</si>
  <si>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</si>
  <si>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</si>
  <si>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</si>
  <si>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</si>
  <si>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</si>
  <si>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</si>
  <si>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</si>
  <si>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</si>
  <si>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</si>
  <si>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</si>
  <si>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</si>
  <si>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</si>
  <si>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</si>
  <si>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</si>
  <si>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</si>
  <si>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</si>
  <si>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</si>
  <si>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</si>
  <si>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</si>
  <si>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</si>
  <si>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</si>
  <si>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</si>
  <si>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</si>
  <si>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</si>
  <si>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</si>
  <si>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</si>
  <si>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</si>
  <si>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</si>
  <si>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</si>
  <si>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</si>
  <si>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</si>
  <si>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</si>
  <si>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</si>
  <si>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</si>
  <si>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</si>
  <si>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</si>
  <si>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</si>
  <si>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</si>
  <si>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</si>
  <si>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</si>
  <si>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</si>
  <si>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</si>
  <si>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</si>
  <si>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</si>
  <si>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</si>
  <si>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</si>
  <si>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</si>
  <si>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</si>
  <si>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</si>
  <si>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</si>
  <si>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</si>
  <si>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</si>
  <si>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</si>
  <si>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</si>
  <si>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</si>
  <si>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</si>
  <si>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</si>
  <si>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</si>
  <si>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</si>
  <si>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</si>
  <si>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</si>
  <si>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</si>
  <si>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</si>
  <si>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</si>
  <si>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</si>
  <si>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</si>
  <si>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</si>
  <si>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</si>
  <si>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</si>
  <si>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</si>
  <si>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</si>
  <si>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</si>
  <si>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</si>
  <si>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</si>
  <si>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</si>
  <si>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</si>
  <si>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</si>
  <si>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</si>
  <si>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</si>
  <si>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</si>
  <si>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</si>
  <si>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</si>
  <si>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</si>
  <si>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</si>
  <si>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</si>
  <si>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</si>
  <si>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</si>
  <si>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</si>
  <si>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</si>
  <si>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</si>
  <si>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</si>
  <si>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</si>
  <si>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</si>
  <si>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</si>
  <si>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</si>
  <si>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</si>
  <si>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</si>
  <si>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</si>
  <si>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</si>
  <si>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</si>
  <si>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</si>
  <si>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</si>
  <si>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</si>
  <si>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</si>
  <si>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</si>
  <si>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</si>
  <si>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</si>
  <si>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</si>
  <si>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</si>
  <si>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</si>
  <si>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</si>
  <si>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</si>
  <si>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</si>
  <si>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</si>
  <si>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</si>
  <si>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</si>
  <si>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</si>
  <si>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</si>
  <si>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</si>
  <si>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</si>
  <si>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</si>
  <si>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</si>
  <si>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</si>
  <si>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</si>
  <si>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</si>
  <si>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</si>
  <si>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</si>
  <si>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</si>
  <si>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</si>
  <si>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</si>
  <si>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</si>
  <si>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</si>
  <si>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</si>
  <si>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</si>
  <si>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</si>
  <si>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</si>
  <si>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</si>
  <si>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</si>
  <si>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</si>
  <si>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</si>
  <si>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</si>
  <si>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</si>
  <si>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</si>
  <si>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</si>
  <si>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</si>
  <si>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</si>
  <si>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</si>
  <si>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</si>
  <si>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</si>
  <si>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</si>
  <si>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</si>
  <si>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</si>
  <si>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</si>
  <si>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</si>
  <si>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</si>
  <si>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</si>
  <si>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</si>
  <si>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</si>
  <si>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</si>
  <si>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</si>
  <si>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</si>
  <si>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</si>
  <si>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</si>
  <si>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</si>
  <si>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</si>
  <si>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</si>
  <si>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</si>
  <si>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</si>
  <si>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</si>
  <si>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</si>
  <si>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</si>
  <si>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</si>
  <si>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</si>
  <si>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</si>
  <si>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</si>
  <si>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</si>
  <si>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</si>
  <si>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</si>
  <si>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</si>
  <si>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</si>
  <si>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</si>
  <si>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</si>
  <si>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</si>
  <si>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</si>
  <si>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</si>
  <si>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</si>
  <si>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</si>
  <si>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</si>
  <si>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</si>
  <si>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</si>
  <si>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</si>
  <si>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</si>
  <si>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</si>
  <si>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</si>
  <si>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</si>
  <si>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</si>
  <si>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</si>
  <si>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</si>
  <si>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</si>
  <si>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</si>
  <si>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</si>
  <si>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</si>
  <si>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</si>
  <si>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</si>
  <si>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</si>
  <si>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</si>
  <si>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</si>
  <si>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</si>
  <si>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</si>
  <si>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</si>
  <si>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</si>
  <si>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</si>
  <si>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</si>
  <si>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</si>
  <si>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</si>
  <si>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</si>
  <si>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</si>
  <si>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</si>
  <si>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</si>
  <si>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</si>
  <si>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</si>
  <si>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</si>
  <si>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</si>
  <si>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</si>
  <si>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</si>
  <si>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</si>
  <si>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</si>
  <si>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</si>
  <si>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</si>
  <si>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</si>
  <si>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</si>
  <si>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</si>
  <si>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</si>
  <si>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</si>
  <si>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</si>
  <si>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</si>
  <si>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</si>
  <si>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</si>
  <si>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</si>
  <si>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</si>
  <si>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</si>
  <si>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</si>
  <si>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</si>
  <si>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</si>
  <si>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</si>
  <si>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</si>
  <si>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</si>
  <si>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</si>
  <si>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</si>
  <si>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</si>
  <si>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</si>
  <si>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</si>
  <si>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</si>
  <si>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</si>
  <si>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</si>
  <si>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</si>
  <si>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</si>
  <si>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</si>
  <si>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</si>
  <si>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</si>
  <si>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</si>
  <si>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</si>
  <si>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</si>
  <si>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</si>
  <si>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</si>
  <si>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</si>
  <si>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</si>
  <si>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</si>
  <si>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</si>
  <si>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</si>
  <si>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</si>
  <si>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</si>
  <si>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</si>
  <si>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</si>
  <si>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</si>
  <si>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</si>
  <si>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</si>
  <si>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</si>
  <si>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</si>
  <si>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</si>
  <si>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</si>
  <si>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</si>
  <si>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</si>
  <si>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</si>
  <si>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</si>
  <si>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</si>
  <si>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</si>
  <si>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</si>
  <si>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</si>
  <si>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</si>
  <si>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</si>
  <si>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</si>
  <si>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</si>
  <si>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</si>
  <si>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</si>
  <si>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</si>
  <si>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</si>
  <si>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</si>
  <si>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</si>
  <si>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</si>
  <si>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</si>
  <si>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</si>
  <si>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</si>
  <si>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</si>
  <si>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</si>
  <si>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</si>
  <si>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</si>
  <si>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</si>
  <si>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</si>
  <si>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</si>
  <si>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</si>
  <si>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</si>
  <si>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</si>
  <si>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</si>
  <si>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</si>
  <si>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</si>
  <si>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</si>
  <si>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</si>
  <si>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</si>
  <si>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</si>
  <si>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</si>
  <si>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</si>
  <si>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</si>
  <si>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</si>
  <si>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</si>
  <si>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</si>
  <si>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</si>
  <si>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</si>
  <si>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</si>
  <si>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</si>
  <si>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</si>
  <si>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</si>
  <si>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</si>
  <si>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</si>
  <si>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</si>
  <si>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</si>
  <si>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</si>
  <si>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</si>
  <si>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</si>
  <si>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</si>
  <si>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</si>
  <si>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</si>
  <si>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</si>
  <si>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</si>
  <si>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</si>
  <si>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</si>
  <si>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</si>
  <si>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</si>
  <si>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</si>
  <si>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</si>
  <si>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</si>
  <si>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</si>
  <si>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</si>
  <si>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</si>
  <si>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</si>
  <si>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</si>
  <si>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</si>
  <si>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</si>
  <si>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</si>
  <si>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</si>
  <si>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</si>
  <si>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</si>
  <si>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</si>
  <si>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</si>
  <si>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</si>
  <si>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</si>
  <si>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</si>
  <si>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</si>
  <si>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</si>
  <si>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</si>
  <si>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</si>
  <si>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</si>
  <si>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</si>
  <si>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</si>
  <si>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</si>
  <si>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</si>
  <si>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</si>
  <si>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</si>
  <si>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</si>
  <si>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</si>
  <si>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</si>
  <si>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</si>
  <si>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</si>
  <si>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</si>
  <si>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</si>
  <si>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</si>
  <si>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</si>
  <si>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</si>
  <si>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</si>
  <si>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</si>
  <si>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</si>
  <si>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</si>
  <si>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</si>
  <si>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</si>
  <si>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</si>
  <si>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</si>
  <si>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</si>
  <si>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</si>
  <si>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</si>
  <si>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</si>
  <si>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</si>
  <si>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</si>
  <si>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</si>
  <si>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</si>
  <si>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</si>
  <si>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</si>
  <si>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</si>
  <si>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</si>
  <si>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</si>
  <si>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</si>
  <si>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</si>
  <si>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</si>
  <si>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</si>
  <si>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</si>
  <si>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</si>
  <si>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</si>
  <si>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</si>
  <si>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</si>
  <si>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</si>
  <si>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</si>
  <si>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</si>
  <si>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</si>
  <si>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</si>
  <si>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</si>
  <si>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</si>
  <si>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</si>
  <si>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</si>
  <si>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</si>
  <si>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</si>
  <si>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</si>
  <si>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</si>
  <si>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</si>
  <si>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</si>
  <si>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</si>
  <si>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</si>
  <si>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</si>
  <si>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</si>
  <si>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</si>
  <si>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</si>
  <si>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</si>
  <si>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</si>
  <si>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</si>
  <si>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</si>
  <si>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</si>
  <si>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</si>
  <si>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</si>
  <si>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</si>
  <si>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</si>
  <si>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</si>
  <si>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</si>
  <si>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</si>
  <si>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</si>
  <si>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</si>
  <si>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</si>
  <si>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</si>
  <si>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</si>
  <si>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</si>
  <si>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</si>
  <si>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</si>
  <si>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</si>
  <si>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</si>
  <si>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</si>
  <si>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</si>
  <si>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</si>
  <si>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</si>
  <si>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</si>
  <si>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</si>
  <si>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</si>
  <si>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</si>
  <si>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</si>
  <si>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</si>
  <si>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</si>
  <si>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</si>
  <si>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</si>
  <si>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</si>
  <si>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</si>
  <si>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</si>
  <si>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</si>
  <si>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</si>
  <si>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</si>
  <si>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</si>
  <si>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</si>
  <si>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</si>
  <si>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</si>
  <si>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</si>
  <si>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</si>
  <si>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</si>
  <si>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</si>
  <si>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</si>
  <si>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</si>
  <si>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</si>
  <si>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</si>
  <si>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</si>
  <si>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</si>
  <si>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</si>
  <si>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</si>
  <si>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</si>
  <si>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</si>
  <si>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</si>
  <si>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</si>
  <si>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</si>
  <si>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</si>
  <si>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</si>
  <si>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</si>
  <si>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</si>
  <si>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</si>
  <si>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</si>
  <si>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</si>
  <si>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</si>
  <si>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</si>
  <si>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</si>
  <si>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</si>
  <si>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</si>
  <si>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</si>
  <si>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</si>
  <si>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</si>
  <si>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</si>
  <si>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</si>
  <si>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</si>
  <si>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</si>
  <si>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</si>
  <si>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</si>
  <si>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</si>
  <si>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</si>
  <si>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</si>
  <si>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</si>
  <si>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</si>
  <si>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</si>
  <si>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</si>
  <si>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</si>
  <si>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</si>
  <si>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</si>
  <si>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</si>
  <si>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</si>
  <si>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</si>
  <si>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</si>
  <si>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</si>
  <si>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</si>
  <si>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</si>
  <si>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</si>
  <si>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</si>
  <si>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</si>
  <si>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</si>
  <si>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</si>
  <si>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</si>
  <si>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</si>
  <si>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</si>
  <si>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</si>
  <si>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</si>
  <si>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</si>
  <si>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</si>
  <si>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</si>
  <si>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</si>
  <si>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</si>
  <si>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</si>
  <si>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</si>
  <si>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</si>
  <si>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</si>
  <si>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</si>
  <si>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</si>
  <si>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</si>
  <si>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</si>
  <si>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</si>
  <si>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</si>
  <si>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</si>
  <si>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</si>
  <si>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</si>
  <si>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</si>
  <si>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</si>
  <si>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</si>
  <si>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</si>
  <si>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</si>
  <si>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</si>
  <si>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</si>
  <si>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</si>
  <si>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</si>
  <si>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</si>
  <si>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</si>
  <si>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</si>
  <si>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</si>
  <si>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</si>
  <si>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</si>
  <si>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</si>
  <si>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</si>
  <si>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</si>
  <si>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</si>
  <si>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</si>
  <si>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</si>
  <si>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</si>
  <si>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</si>
  <si>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</si>
  <si>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</si>
  <si>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</si>
  <si>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</si>
  <si>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</si>
  <si>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</si>
  <si>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</si>
  <si>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</si>
  <si>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</si>
  <si>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</si>
  <si>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</si>
  <si>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</si>
  <si>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</si>
  <si>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</si>
  <si>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</si>
  <si>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</si>
  <si>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</si>
  <si>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</si>
  <si>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</si>
  <si>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</si>
  <si>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</si>
  <si>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</si>
  <si>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</si>
  <si>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</si>
  <si>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</si>
  <si>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</si>
  <si>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</si>
  <si>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</si>
  <si>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</si>
  <si>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</si>
  <si>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</si>
  <si>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</si>
  <si>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</si>
  <si>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</si>
  <si>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</si>
  <si>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</si>
  <si>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</si>
  <si>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</si>
  <si>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</si>
  <si>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</si>
  <si>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</si>
  <si>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</si>
  <si>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</si>
  <si>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</si>
  <si>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</si>
  <si>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</si>
  <si>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</si>
  <si>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</si>
  <si>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</si>
  <si>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</si>
  <si>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</si>
  <si>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</si>
  <si>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</si>
  <si>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</si>
  <si>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</si>
  <si>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</si>
  <si>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</si>
  <si>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</si>
  <si>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</si>
  <si>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</si>
  <si>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</si>
  <si>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</si>
  <si>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</si>
  <si>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</si>
  <si>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</si>
  <si>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</si>
  <si>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</si>
  <si>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</si>
  <si>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</si>
  <si>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</si>
  <si>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</si>
  <si>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</si>
  <si>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</si>
  <si>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</si>
  <si>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</si>
  <si>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</si>
  <si>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</si>
  <si>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</si>
  <si>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</si>
  <si>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</si>
  <si>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</si>
  <si>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</si>
  <si>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</si>
  <si>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</si>
  <si>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</si>
  <si>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</si>
  <si>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</si>
  <si>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</si>
  <si>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</si>
  <si>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</si>
  <si>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</si>
  <si>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</si>
  <si>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</si>
  <si>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</si>
  <si>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</si>
  <si>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</si>
  <si>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</si>
  <si>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</si>
  <si>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</si>
  <si>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</si>
  <si>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</si>
  <si>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</si>
  <si>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</si>
  <si>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</si>
  <si>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</si>
  <si>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</si>
  <si>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</si>
  <si>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</si>
  <si>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</si>
  <si>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</si>
  <si>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</si>
  <si>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</si>
  <si>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</si>
  <si>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</si>
  <si>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</si>
  <si>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</si>
  <si>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</si>
  <si>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</si>
  <si>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</si>
  <si>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</si>
  <si>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</si>
  <si>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</si>
  <si>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</si>
  <si>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</si>
  <si>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</si>
  <si>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</si>
  <si>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</si>
  <si>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</si>
  <si>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</si>
  <si>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</si>
  <si>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</si>
  <si>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</si>
  <si>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</si>
  <si>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</si>
  <si>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</si>
  <si>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</si>
  <si>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</si>
  <si>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</si>
  <si>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</si>
  <si>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</si>
  <si>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</si>
  <si>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</si>
  <si>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</si>
  <si>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</si>
  <si>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</si>
  <si>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</si>
  <si>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</si>
  <si>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</si>
  <si>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</si>
  <si>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</si>
  <si>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</si>
  <si>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</si>
  <si>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</si>
  <si>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</si>
  <si>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</si>
  <si>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</si>
  <si>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</si>
  <si>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</si>
  <si>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</si>
  <si>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</si>
  <si>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</si>
  <si>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</si>
  <si>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</si>
  <si>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</si>
  <si>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</si>
  <si>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</si>
  <si>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</si>
  <si>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</si>
  <si>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</si>
  <si>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</si>
  <si>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</si>
  <si>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</si>
  <si>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</si>
  <si>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</si>
  <si>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</si>
  <si>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</si>
  <si>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</si>
  <si>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</si>
  <si>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</si>
  <si>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</si>
  <si>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</si>
  <si>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</si>
  <si>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</si>
  <si>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</si>
  <si>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</si>
  <si>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</si>
  <si>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</si>
  <si>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</si>
  <si>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</si>
  <si>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</si>
  <si>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</si>
  <si>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</si>
  <si>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</si>
  <si>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</si>
  <si>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</si>
  <si>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</si>
  <si>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</si>
  <si>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</si>
  <si>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</si>
  <si>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</si>
  <si>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</si>
  <si>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</si>
  <si>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</si>
  <si>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</si>
  <si>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</si>
  <si>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</si>
  <si>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</si>
  <si>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</si>
  <si>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</si>
  <si>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</si>
  <si>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</si>
  <si>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</si>
  <si>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</si>
  <si>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</si>
  <si>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</si>
  <si>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</si>
  <si>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</si>
  <si>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</si>
  <si>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</si>
  <si>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</si>
  <si>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</si>
  <si>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</si>
  <si>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</si>
  <si>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</si>
  <si>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</si>
  <si>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</si>
  <si>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</si>
  <si>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</si>
  <si>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</si>
  <si>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</si>
  <si>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</si>
  <si>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</si>
  <si>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</si>
  <si>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</si>
  <si>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</si>
  <si>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</si>
  <si>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</si>
  <si>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</si>
  <si>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</si>
  <si>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</si>
  <si>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</si>
  <si>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</si>
  <si>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</si>
  <si>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</si>
  <si>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</si>
  <si>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</si>
  <si>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</si>
  <si>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</si>
  <si>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</si>
  <si>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</si>
  <si>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</si>
  <si>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</si>
  <si>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</si>
  <si>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</si>
  <si>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</si>
  <si>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</si>
  <si>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</si>
  <si>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</si>
  <si>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</si>
  <si>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</si>
  <si>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</si>
  <si>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</si>
  <si>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</si>
  <si>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</si>
  <si>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</si>
  <si>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</si>
  <si>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</si>
  <si>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</si>
  <si>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</si>
  <si>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</si>
  <si>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</si>
  <si>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</si>
  <si>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</si>
  <si>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</si>
  <si>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</si>
  <si>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</si>
  <si>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</si>
  <si>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</si>
  <si>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</si>
  <si>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</si>
  <si>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</si>
  <si>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</si>
  <si>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</si>
  <si>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</si>
  <si>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</si>
  <si>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</si>
  <si>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</si>
  <si>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</si>
  <si>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</si>
  <si>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</si>
  <si>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</si>
  <si>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</si>
  <si>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</si>
  <si>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</si>
  <si>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</si>
  <si>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</si>
  <si>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</si>
  <si>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</si>
  <si>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</si>
  <si>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</si>
  <si>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</si>
  <si>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</si>
  <si>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</si>
  <si>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</si>
  <si>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</si>
  <si>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</si>
  <si>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</si>
  <si>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</si>
  <si>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</si>
  <si>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</si>
  <si>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</si>
  <si>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</si>
  <si>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</si>
  <si>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</si>
  <si>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</si>
  <si>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</si>
  <si>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</si>
  <si>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</si>
  <si>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</si>
  <si>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</si>
  <si>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</si>
  <si>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</si>
  <si>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</si>
  <si>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</si>
  <si>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</si>
  <si>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</si>
  <si>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</si>
  <si>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</si>
  <si>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</si>
  <si>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</si>
  <si>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</si>
  <si>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</si>
  <si>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</si>
  <si>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</si>
  <si>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</si>
  <si>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</si>
  <si>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</si>
  <si>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</si>
  <si>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</si>
  <si>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</si>
  <si>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</si>
  <si>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</si>
  <si>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</si>
  <si>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</si>
  <si>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</si>
  <si>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</si>
  <si>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</si>
  <si>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</si>
  <si>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</si>
  <si>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</si>
  <si>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</si>
  <si>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</si>
  <si>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</si>
  <si>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</si>
  <si>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</si>
  <si>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</si>
  <si>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</si>
  <si>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</si>
  <si>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</si>
  <si>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</si>
  <si>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</si>
  <si>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</si>
  <si>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</si>
  <si>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</si>
  <si>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</si>
  <si>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</si>
  <si>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</si>
  <si>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</si>
  <si>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</si>
  <si>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</si>
  <si>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</si>
  <si>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</si>
  <si>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</si>
  <si>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</si>
  <si>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</si>
  <si>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</si>
  <si>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</si>
  <si>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</si>
  <si>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</si>
  <si>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</si>
  <si>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</si>
  <si>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</si>
  <si>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</si>
  <si>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</si>
  <si>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</si>
  <si>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</si>
  <si>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</si>
  <si>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</si>
  <si>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</si>
  <si>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</si>
  <si>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</si>
  <si>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</si>
  <si>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</si>
  <si>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</si>
  <si>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</si>
  <si>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</si>
  <si>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</si>
  <si>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</si>
  <si>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</si>
  <si>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</si>
  <si>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</si>
  <si>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</si>
  <si>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</si>
  <si>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</si>
  <si>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</si>
  <si>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</si>
  <si>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</si>
  <si>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</si>
  <si>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</si>
  <si>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</si>
  <si>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</si>
  <si>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</si>
  <si>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</si>
  <si>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</si>
  <si>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</si>
  <si>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</si>
  <si>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</si>
  <si>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</si>
  <si>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</si>
  <si>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</si>
  <si>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</si>
  <si>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</si>
  <si>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</si>
  <si>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</si>
  <si>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</si>
  <si>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</si>
  <si>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</si>
  <si>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</si>
  <si>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</si>
  <si>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</si>
  <si>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</si>
  <si>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</si>
  <si>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</si>
  <si>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</si>
  <si>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</si>
  <si>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</si>
  <si>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</si>
  <si>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</si>
  <si>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</si>
  <si>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</si>
  <si>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</si>
  <si>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</si>
  <si>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</si>
  <si>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</si>
  <si>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</si>
  <si>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</si>
  <si>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</si>
  <si>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</si>
  <si>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</si>
  <si>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</si>
  <si>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</si>
  <si>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</si>
  <si>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</si>
  <si>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</si>
  <si>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</si>
  <si>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</si>
  <si>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</si>
  <si>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</si>
  <si>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</si>
  <si>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</si>
  <si>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</si>
  <si>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</si>
  <si>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</si>
  <si>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</si>
  <si>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</si>
  <si>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</si>
  <si>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</si>
  <si>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</si>
  <si>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</si>
  <si>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</si>
  <si>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</si>
  <si>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</si>
  <si>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</si>
  <si>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</si>
  <si>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</si>
  <si>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</si>
  <si>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</si>
  <si>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</si>
  <si>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</si>
  <si>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</si>
  <si>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</si>
  <si>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</si>
  <si>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</si>
  <si>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</si>
  <si>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</si>
  <si>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</si>
  <si>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</si>
  <si>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</si>
  <si>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</si>
  <si>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</si>
  <si>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</si>
  <si>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</si>
  <si>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</si>
  <si>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</si>
  <si>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</si>
  <si>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</si>
  <si>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</si>
  <si>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</si>
  <si>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</si>
  <si>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</si>
  <si>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</si>
  <si>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</si>
  <si>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</si>
  <si>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</si>
  <si>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</si>
  <si>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</si>
  <si>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</si>
  <si>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</si>
  <si>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</si>
  <si>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</si>
  <si>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</si>
  <si>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</si>
  <si>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</si>
  <si>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</si>
  <si>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</si>
  <si>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</si>
  <si>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</si>
  <si>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</si>
  <si>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</si>
  <si>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</si>
  <si>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</si>
  <si>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</si>
  <si>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</si>
  <si>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</si>
  <si>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</si>
  <si>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</si>
  <si>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</si>
  <si>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</si>
  <si>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</si>
  <si>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</si>
  <si>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</si>
  <si>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</si>
  <si>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</si>
  <si>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</si>
  <si>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</si>
  <si>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</si>
  <si>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</si>
  <si>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</si>
  <si>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</si>
  <si>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</si>
  <si>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</si>
  <si>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</si>
  <si>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</si>
  <si>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</si>
  <si>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</si>
  <si>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</si>
  <si>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</si>
  <si>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</si>
  <si>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</si>
  <si>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</si>
  <si>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</si>
  <si>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</si>
  <si>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</si>
  <si>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</si>
  <si>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</si>
  <si>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</si>
  <si>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</si>
  <si>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</si>
  <si>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</si>
  <si>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</si>
  <si>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</si>
  <si>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</si>
  <si>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</si>
  <si>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</si>
  <si>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</si>
  <si>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</si>
  <si>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</si>
  <si>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</si>
  <si>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</si>
  <si>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</si>
  <si>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</si>
  <si>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</si>
  <si>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</si>
  <si>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</si>
  <si>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</si>
  <si>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</si>
  <si>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</si>
  <si>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</si>
  <si>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</si>
  <si>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</si>
  <si>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</si>
  <si>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</si>
  <si>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</si>
  <si>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</si>
  <si>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</si>
  <si>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</si>
  <si>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</si>
  <si>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</si>
  <si>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</si>
  <si>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</si>
  <si>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</si>
  <si>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</si>
  <si>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</si>
  <si>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</si>
  <si>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</si>
  <si>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</si>
  <si>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</si>
  <si>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</si>
  <si>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</si>
  <si>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</si>
  <si>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</si>
  <si>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</si>
  <si>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</si>
  <si>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</si>
  <si>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</si>
  <si>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</si>
  <si>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</si>
  <si>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</si>
  <si>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</si>
  <si>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</si>
  <si>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</si>
  <si>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</si>
  <si>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</si>
  <si>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</si>
  <si>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</si>
  <si>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</si>
  <si>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</si>
  <si>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</si>
  <si>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</si>
  <si>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</si>
  <si>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</si>
  <si>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</si>
  <si>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</si>
  <si>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</si>
  <si>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</si>
  <si>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</si>
  <si>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</si>
  <si>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</si>
  <si>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</si>
  <si>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</si>
  <si>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</si>
  <si>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</si>
  <si>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</si>
  <si>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</si>
  <si>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</si>
  <si>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</si>
  <si>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</si>
  <si>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</si>
  <si>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</si>
  <si>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</si>
  <si>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</si>
  <si>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</si>
  <si>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</si>
  <si>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</si>
  <si>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</si>
  <si>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</si>
  <si>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</si>
  <si>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</si>
  <si>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</si>
  <si>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</si>
  <si>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</si>
  <si>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</si>
  <si>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</si>
  <si>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</si>
  <si>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</si>
  <si>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</si>
  <si>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</si>
  <si>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</si>
  <si>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</si>
  <si>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</si>
  <si>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</si>
  <si>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</si>
  <si>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</si>
  <si>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</si>
  <si>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</si>
  <si>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</si>
  <si>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</si>
  <si>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</si>
  <si>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</si>
  <si>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</si>
  <si>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</si>
  <si>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</si>
  <si>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</si>
  <si>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</si>
  <si>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</si>
  <si>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</si>
  <si>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</si>
  <si>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</si>
  <si>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</si>
  <si>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</si>
  <si>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</si>
  <si>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</si>
  <si>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</si>
  <si>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</si>
  <si>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</si>
  <si>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</si>
  <si>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</si>
  <si>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</si>
  <si>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</si>
  <si>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</si>
  <si>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</si>
  <si>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</si>
  <si>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</si>
  <si>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</si>
  <si>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</si>
  <si>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</si>
  <si>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</si>
  <si>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</si>
  <si>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</si>
  <si>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</si>
  <si>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</si>
  <si>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</si>
  <si>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</si>
  <si>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</si>
  <si>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</si>
  <si>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</si>
  <si>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</si>
  <si>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</si>
  <si>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</si>
  <si>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</si>
  <si>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</si>
  <si>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</si>
  <si>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</si>
  <si>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</si>
  <si>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</si>
  <si>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</si>
  <si>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</si>
  <si>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</si>
  <si>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</si>
  <si>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</si>
  <si>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</si>
  <si>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</si>
  <si>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</si>
  <si>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</si>
  <si>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</si>
  <si>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</si>
  <si>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</si>
  <si>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</si>
  <si>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</si>
  <si>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</si>
  <si>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</si>
  <si>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</si>
  <si>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</si>
  <si>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</si>
  <si>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</si>
  <si>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</si>
  <si>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</si>
  <si>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</si>
  <si>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</si>
  <si>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</si>
  <si>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</si>
  <si>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</si>
  <si>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</si>
  <si>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</si>
  <si>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</si>
  <si>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</si>
  <si>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</si>
  <si>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</si>
  <si>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</si>
  <si>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</si>
  <si>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</si>
  <si>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</si>
  <si>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</si>
  <si>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</si>
  <si>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</si>
  <si>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</si>
  <si>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</si>
  <si>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</si>
  <si>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</si>
  <si>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</si>
  <si>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</si>
  <si>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</si>
  <si>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</si>
  <si>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</si>
  <si>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</si>
  <si>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</si>
  <si>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</si>
  <si>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</si>
  <si>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</si>
  <si>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</si>
  <si>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</si>
  <si>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</si>
  <si>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</si>
  <si>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</si>
  <si>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</si>
  <si>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</si>
  <si>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</si>
  <si>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</si>
  <si>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</si>
  <si>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</si>
  <si>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</si>
  <si>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</si>
  <si>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</si>
  <si>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</si>
  <si>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</si>
  <si>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</si>
  <si>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</si>
  <si>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</si>
  <si>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</si>
  <si>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</si>
  <si>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</si>
  <si>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</si>
  <si>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</si>
  <si>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</si>
  <si>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</si>
  <si>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</si>
  <si>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</si>
  <si>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</si>
  <si>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</si>
  <si>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</si>
  <si>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</si>
  <si>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</si>
  <si>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</si>
  <si>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</si>
  <si>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</si>
  <si>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</si>
  <si>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</si>
  <si>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</si>
  <si>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</si>
  <si>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</si>
  <si>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</si>
  <si>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</si>
  <si>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</si>
  <si>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</si>
  <si>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</si>
  <si>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</si>
  <si>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</si>
  <si>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</si>
  <si>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</si>
  <si>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</si>
  <si>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</si>
  <si>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</si>
  <si>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</si>
  <si>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</si>
  <si>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</si>
  <si>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</si>
  <si>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</si>
  <si>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</si>
  <si>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</si>
  <si>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</si>
  <si>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</si>
  <si>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</si>
  <si>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</si>
  <si>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</si>
  <si>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</si>
  <si>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</si>
  <si>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</si>
  <si>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</si>
  <si>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</si>
  <si>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</si>
  <si>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</si>
  <si>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</si>
  <si>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</si>
  <si>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</si>
  <si>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</si>
  <si>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</si>
  <si>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</si>
  <si>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</si>
  <si>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</si>
  <si>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</si>
  <si>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</si>
  <si>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</si>
  <si>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</si>
  <si>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</si>
  <si>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</si>
  <si>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</si>
  <si>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</si>
  <si>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</si>
  <si>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</si>
  <si>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</si>
  <si>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</si>
  <si>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</si>
  <si>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</si>
  <si>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</si>
  <si>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</si>
  <si>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</si>
  <si>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</si>
  <si>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</si>
  <si>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</si>
  <si>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</si>
  <si>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</si>
  <si>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</si>
  <si>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</si>
  <si>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</si>
  <si>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</si>
  <si>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</si>
  <si>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</si>
  <si>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</si>
  <si>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</si>
  <si>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</si>
  <si>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</si>
  <si>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</si>
  <si>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</si>
  <si>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</si>
  <si>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</si>
  <si>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</si>
  <si>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</si>
  <si>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</si>
  <si>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</si>
  <si>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</si>
  <si>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</si>
  <si>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</si>
  <si>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</si>
  <si>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</si>
  <si>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</si>
  <si>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</si>
  <si>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</si>
  <si>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</si>
  <si>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</si>
  <si>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</si>
  <si>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</si>
  <si>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</si>
  <si>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</si>
  <si>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</si>
  <si>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</si>
  <si>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</si>
  <si>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</si>
  <si>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</si>
  <si>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</si>
  <si>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</si>
  <si>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</si>
  <si>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</si>
  <si>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</si>
  <si>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</si>
  <si>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</si>
  <si>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</si>
  <si>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</si>
  <si>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</si>
  <si>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</si>
  <si>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</si>
  <si>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</si>
  <si>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</si>
  <si>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</si>
  <si>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</si>
  <si>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</si>
  <si>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</si>
  <si>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</si>
  <si>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</si>
  <si>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</si>
  <si>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</si>
  <si>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</si>
  <si>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</si>
  <si>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</si>
  <si>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</si>
  <si>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</si>
  <si>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</si>
  <si>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</si>
  <si>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</si>
  <si>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</si>
  <si>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</si>
  <si>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</si>
  <si>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</si>
  <si>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</si>
  <si>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</si>
  <si>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</si>
  <si>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</si>
  <si>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</si>
  <si>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</si>
  <si>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</si>
  <si>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</si>
  <si>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</si>
  <si>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</si>
  <si>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</si>
  <si>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</si>
  <si>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</si>
  <si>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</si>
  <si>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</si>
  <si>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</si>
  <si>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</si>
  <si>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</si>
  <si>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</si>
  <si>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</si>
  <si>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</si>
  <si>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</si>
  <si>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</si>
  <si>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</si>
  <si>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</si>
  <si>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</si>
  <si>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</si>
  <si>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</si>
  <si>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</si>
  <si>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</si>
  <si>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</si>
  <si>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</si>
  <si>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</si>
  <si>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</si>
  <si>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</si>
  <si>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</si>
  <si>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</si>
  <si>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</si>
  <si>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</si>
  <si>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</si>
  <si>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</si>
  <si>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</si>
  <si>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</si>
  <si>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</si>
  <si>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</si>
  <si>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</si>
  <si>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</si>
  <si>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</si>
  <si>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</si>
  <si>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</si>
  <si>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</si>
  <si>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</si>
  <si>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</si>
  <si>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</si>
  <si>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</si>
  <si>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</si>
  <si>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</si>
  <si>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</si>
  <si>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</si>
  <si>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</si>
  <si>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</si>
  <si>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</si>
  <si>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</si>
  <si>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</si>
  <si>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</si>
  <si>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</si>
  <si>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</si>
  <si>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</si>
  <si>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</si>
  <si>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</si>
  <si>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</si>
  <si>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</si>
  <si>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</si>
  <si>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</si>
  <si>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</si>
  <si>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</si>
  <si>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</si>
  <si>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</si>
  <si>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</si>
  <si>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</si>
  <si>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</si>
  <si>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</si>
  <si>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</si>
  <si>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</si>
  <si>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</si>
  <si>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</si>
  <si>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</si>
  <si>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</si>
  <si>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</si>
  <si>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</si>
  <si>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</si>
  <si>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</si>
  <si>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</si>
  <si>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</si>
  <si>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</si>
  <si>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</si>
  <si>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</si>
  <si>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</si>
  <si>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</si>
  <si>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</si>
  <si>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</si>
  <si>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</si>
  <si>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</si>
  <si>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</si>
  <si>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</si>
  <si>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</si>
  <si>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</si>
  <si>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</si>
  <si>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</si>
  <si>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</si>
  <si>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</si>
  <si>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</si>
  <si>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</si>
  <si>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</si>
  <si>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</si>
  <si>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</si>
  <si>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</si>
  <si>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</si>
  <si>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</si>
  <si>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</si>
  <si>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</si>
  <si>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</si>
  <si>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</si>
  <si>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</si>
  <si>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</si>
  <si>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</si>
  <si>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</si>
  <si>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</si>
  <si>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</si>
  <si>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</si>
  <si>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</si>
  <si>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</si>
  <si>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</si>
  <si>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</si>
  <si>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</si>
  <si>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</si>
  <si>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</si>
  <si>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</si>
  <si>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</si>
  <si>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</si>
  <si>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</si>
  <si>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</si>
  <si>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</si>
  <si>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</si>
  <si>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</si>
  <si>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</si>
  <si>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</si>
  <si>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</si>
  <si>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</si>
  <si>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</si>
  <si>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</si>
  <si>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</si>
  <si>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</si>
  <si>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</si>
  <si>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</si>
  <si>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</si>
  <si>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</si>
  <si>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</si>
  <si>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</si>
  <si>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</si>
  <si>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</si>
  <si>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</si>
  <si>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</si>
  <si>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</si>
  <si>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</si>
  <si>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</si>
  <si>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</si>
  <si>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</si>
  <si>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</si>
  <si>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</si>
  <si>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</si>
  <si>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</si>
  <si>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</si>
  <si>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</si>
  <si>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</si>
  <si>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</si>
  <si>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</si>
  <si>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</si>
  <si>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</si>
  <si>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</si>
  <si>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</si>
  <si>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</si>
  <si>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</si>
  <si>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</si>
  <si>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</si>
  <si>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</si>
  <si>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</si>
  <si>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</si>
  <si>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</si>
  <si>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</si>
  <si>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</si>
  <si>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</si>
  <si>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</si>
  <si>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</si>
  <si>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</si>
  <si>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</si>
  <si>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</si>
  <si>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</si>
  <si>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</si>
  <si>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</si>
  <si>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</si>
  <si>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</si>
  <si>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</si>
  <si>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</si>
  <si>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</si>
  <si>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</si>
  <si>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</si>
  <si>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</si>
  <si>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</si>
  <si>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</si>
  <si>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</si>
  <si>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</si>
  <si>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</si>
  <si>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</si>
  <si>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</si>
  <si>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</si>
  <si>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</si>
  <si>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</si>
  <si>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</si>
  <si>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</si>
  <si>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</si>
  <si>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</si>
  <si>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</si>
  <si>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</si>
  <si>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</si>
  <si>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</si>
  <si>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</si>
  <si>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</si>
  <si>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</si>
  <si>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</si>
  <si>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</si>
  <si>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</si>
  <si>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</si>
  <si>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</si>
  <si>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</si>
  <si>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</si>
  <si>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</si>
  <si>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</si>
  <si>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</si>
  <si>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</si>
  <si>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</si>
  <si>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</si>
  <si>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</si>
  <si>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</si>
  <si>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</si>
  <si>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</si>
  <si>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</si>
  <si>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</si>
  <si>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</si>
  <si>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</si>
  <si>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</si>
  <si>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</si>
  <si>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</si>
  <si>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</si>
  <si>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</si>
  <si>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</si>
  <si>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</si>
  <si>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</si>
  <si>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</si>
  <si>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</si>
  <si>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</si>
  <si>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</si>
  <si>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</si>
  <si>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</si>
  <si>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</si>
  <si>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</si>
  <si>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</si>
  <si>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</si>
  <si>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</si>
  <si>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</si>
  <si>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</si>
  <si>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</si>
  <si>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</si>
  <si>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</si>
  <si>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</si>
  <si>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</si>
  <si>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</si>
  <si>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</si>
  <si>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</si>
  <si>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</si>
  <si>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</si>
  <si>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</si>
  <si>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</si>
  <si>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</si>
  <si>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</si>
  <si>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</si>
  <si>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</si>
  <si>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</si>
  <si>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</si>
  <si>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</si>
  <si>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</si>
  <si>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</si>
  <si>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</si>
  <si>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</si>
  <si>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</si>
  <si>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</si>
  <si>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</si>
  <si>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</si>
  <si>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</si>
  <si>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</si>
  <si>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</si>
  <si>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</si>
  <si>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</si>
  <si>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</si>
  <si>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</si>
  <si>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</si>
  <si>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</si>
  <si>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</si>
  <si>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</si>
  <si>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</si>
  <si>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</si>
  <si>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</si>
  <si>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</si>
  <si>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</si>
  <si>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</si>
  <si>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</si>
  <si>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</si>
  <si>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</si>
  <si>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</si>
  <si>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</si>
  <si>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</si>
  <si>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</si>
  <si>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</si>
  <si>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</si>
  <si>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</si>
  <si>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</si>
  <si>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</si>
  <si>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</si>
  <si>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</si>
  <si>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</si>
  <si>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</si>
  <si>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</si>
  <si>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</si>
  <si>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</si>
  <si>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</si>
  <si>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</si>
  <si>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</si>
  <si>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</si>
  <si>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</si>
  <si>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</si>
  <si>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</si>
  <si>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</si>
  <si>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</si>
  <si>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</si>
  <si>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</si>
  <si>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</si>
  <si>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</si>
  <si>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</si>
  <si>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</si>
  <si>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</si>
  <si>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</si>
  <si>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</si>
  <si>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</si>
  <si>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</si>
  <si>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</si>
  <si>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</si>
  <si>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</si>
  <si>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</si>
  <si>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</si>
  <si>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</si>
  <si>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</si>
  <si>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</si>
  <si>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</si>
  <si>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</si>
  <si>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</si>
  <si>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</si>
  <si>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</si>
  <si>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</si>
  <si>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</si>
  <si>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</si>
  <si>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</si>
  <si>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</si>
  <si>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</si>
  <si>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</si>
  <si>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</si>
  <si>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</si>
  <si>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</si>
  <si>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</si>
  <si>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</si>
  <si>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</si>
  <si>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</si>
  <si>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</si>
  <si>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</si>
  <si>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</si>
  <si>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</si>
  <si>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</si>
  <si>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</si>
  <si>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</si>
  <si>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</si>
  <si>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</si>
  <si>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</si>
  <si>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</si>
  <si>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</si>
  <si>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</si>
  <si>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</si>
  <si>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</si>
  <si>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</si>
  <si>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</si>
  <si>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</si>
  <si>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</si>
  <si>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</si>
  <si>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</si>
  <si>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</si>
  <si>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</si>
  <si>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</si>
  <si>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</si>
  <si>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</si>
  <si>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</si>
  <si>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</si>
  <si>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</si>
  <si>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</si>
  <si>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</si>
  <si>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</si>
  <si>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</si>
  <si>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</si>
  <si>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</si>
  <si>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</si>
  <si>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</si>
  <si>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</si>
  <si>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</si>
  <si>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</si>
  <si>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</si>
  <si>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</si>
  <si>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</si>
  <si>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</si>
  <si>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</si>
  <si>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</si>
  <si>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</si>
  <si>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</si>
  <si>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</si>
  <si>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</si>
  <si>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</si>
  <si>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</si>
  <si>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</si>
  <si>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</si>
  <si>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</si>
  <si>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</si>
  <si>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</si>
  <si>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</si>
  <si>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</si>
  <si>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</si>
  <si>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</si>
  <si>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</si>
  <si>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</si>
  <si>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</si>
  <si>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</si>
  <si>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</si>
  <si>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</si>
  <si>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</si>
  <si>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</si>
  <si>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</si>
  <si>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</si>
  <si>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</si>
  <si>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</si>
  <si>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</si>
  <si>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</si>
  <si>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</si>
  <si>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</si>
  <si>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</si>
  <si>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</si>
  <si>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</si>
  <si>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</si>
  <si>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</si>
  <si>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</si>
  <si>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</si>
  <si>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</si>
  <si>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</si>
  <si>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</si>
  <si>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</si>
  <si>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</si>
  <si>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</si>
  <si>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</si>
  <si>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</si>
  <si>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</si>
  <si>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</si>
  <si>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</si>
  <si>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</si>
  <si>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</si>
  <si>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</si>
  <si>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</si>
  <si>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</si>
  <si>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</si>
  <si>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</si>
  <si>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</si>
  <si>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</si>
  <si>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</si>
  <si>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</si>
  <si>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</si>
  <si>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</si>
  <si>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</si>
  <si>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</si>
  <si>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</si>
  <si>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</si>
  <si>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</si>
  <si>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</si>
  <si>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</si>
  <si>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</si>
  <si>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</si>
  <si>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</si>
  <si>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</si>
  <si>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</si>
  <si>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</si>
  <si>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</si>
  <si>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</si>
  <si>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</si>
  <si>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</si>
  <si>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</si>
  <si>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</si>
  <si>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</si>
  <si>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</si>
  <si>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</si>
  <si>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</si>
  <si>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</si>
  <si>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</si>
  <si>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</si>
  <si>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</si>
  <si>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</si>
  <si>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</si>
  <si>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</si>
  <si>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</si>
  <si>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</si>
  <si>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</si>
  <si>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</si>
  <si>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</si>
  <si>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</si>
  <si>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</si>
  <si>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</si>
  <si>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</si>
  <si>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</si>
  <si>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</si>
  <si>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</si>
  <si>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</si>
  <si>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</si>
  <si>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</si>
  <si>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</si>
  <si>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</si>
  <si>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</si>
  <si>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</si>
  <si>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</si>
  <si>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</si>
  <si>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</si>
  <si>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</si>
  <si>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</si>
  <si>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</si>
  <si>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</si>
  <si>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</si>
  <si>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</si>
  <si>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</si>
  <si>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</si>
  <si>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</si>
  <si>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</si>
  <si>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</si>
  <si>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</si>
  <si>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</si>
  <si>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</si>
  <si>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</si>
  <si>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</si>
  <si>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</si>
  <si>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</si>
  <si>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</si>
  <si>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</si>
  <si>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</si>
  <si>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</si>
  <si>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</si>
  <si>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</si>
  <si>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</si>
  <si>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</si>
  <si>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</si>
  <si>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</si>
  <si>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</si>
  <si>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</si>
  <si>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</si>
  <si>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</si>
  <si>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</si>
  <si>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</si>
  <si>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</si>
  <si>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</si>
  <si>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</si>
  <si>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</si>
  <si>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</si>
  <si>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</si>
  <si>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</si>
  <si>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</si>
  <si>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</si>
  <si>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</si>
  <si>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</si>
  <si>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</si>
  <si>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</si>
  <si>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</si>
  <si>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</si>
  <si>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</si>
  <si>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</si>
  <si>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</si>
  <si>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</si>
  <si>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</si>
  <si>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</si>
  <si>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</si>
  <si>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</si>
  <si>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</si>
  <si>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</si>
  <si>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</si>
  <si>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</si>
  <si>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</si>
  <si>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</si>
  <si>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</si>
  <si>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</si>
  <si>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</si>
  <si>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</si>
  <si>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</si>
  <si>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</si>
  <si>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</si>
  <si>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</si>
  <si>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</si>
  <si>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</si>
  <si>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</si>
  <si>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</si>
  <si>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</si>
  <si>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</si>
  <si>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</si>
  <si>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</si>
  <si>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</si>
  <si>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</si>
  <si>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</si>
  <si>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</si>
  <si>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</si>
  <si>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</si>
  <si>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</si>
  <si>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</si>
  <si>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</si>
  <si>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</si>
  <si>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</si>
  <si>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</si>
  <si>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</si>
  <si>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</si>
  <si>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</si>
  <si>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</si>
  <si>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</si>
  <si>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</si>
  <si>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</si>
  <si>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</si>
  <si>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</si>
  <si>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</si>
  <si>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</si>
  <si>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</si>
  <si>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</si>
  <si>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</si>
  <si>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</si>
  <si>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</si>
  <si>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</si>
  <si>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</si>
  <si>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</si>
  <si>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</si>
  <si>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</si>
  <si>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</si>
  <si>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</si>
  <si>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</si>
  <si>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</si>
  <si>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</si>
  <si>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</si>
  <si>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</si>
  <si>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</si>
  <si>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</si>
  <si>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</si>
  <si>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</si>
  <si>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</si>
  <si>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</si>
  <si>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</si>
  <si>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</si>
  <si>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</si>
  <si>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</si>
  <si>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</si>
  <si>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</si>
  <si>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</si>
  <si>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</si>
  <si>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</si>
  <si>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</si>
  <si>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</si>
  <si>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</si>
  <si>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</si>
  <si>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</si>
  <si>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</si>
  <si>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</si>
  <si>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</si>
  <si>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</si>
  <si>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</si>
  <si>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</si>
  <si>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</si>
  <si>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</si>
  <si>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</si>
  <si>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</si>
  <si>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</si>
  <si>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</si>
  <si>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</si>
  <si>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</si>
  <si>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</si>
  <si>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</si>
  <si>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</si>
  <si>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</si>
  <si>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</si>
  <si>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</si>
  <si>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</si>
  <si>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</si>
  <si>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</si>
  <si>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</si>
  <si>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</si>
  <si>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</si>
  <si>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</si>
  <si>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</si>
  <si>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</si>
  <si>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</si>
  <si>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</si>
  <si>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</si>
  <si>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</si>
  <si>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</si>
  <si>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</si>
  <si>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</si>
  <si>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</si>
  <si>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</si>
  <si>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</si>
  <si>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</si>
  <si>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</si>
  <si>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</si>
  <si>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</si>
  <si>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</si>
  <si>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</si>
  <si>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</si>
  <si>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</si>
  <si>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</si>
  <si>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</si>
  <si>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</si>
  <si>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</si>
  <si>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</si>
  <si>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</si>
  <si>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</si>
  <si>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</si>
  <si>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</si>
  <si>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</si>
  <si>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</si>
  <si>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</si>
  <si>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</si>
  <si>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</si>
  <si>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</si>
  <si>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</si>
  <si>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</si>
  <si>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</si>
  <si>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</si>
  <si>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</si>
  <si>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</si>
  <si>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</si>
  <si>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</si>
  <si>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</si>
  <si>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</si>
  <si>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</si>
  <si>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</si>
  <si>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</si>
  <si>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</si>
  <si>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</si>
  <si>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</si>
  <si>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</si>
  <si>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</si>
  <si>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</si>
  <si>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</si>
  <si>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</si>
  <si>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</si>
  <si>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</si>
  <si>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</si>
  <si>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</si>
  <si>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</si>
  <si>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</si>
  <si>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</si>
  <si>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</si>
  <si>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</si>
  <si>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</si>
  <si>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</si>
  <si>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</si>
  <si>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</si>
  <si>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</si>
  <si>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</si>
  <si>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</si>
  <si>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</si>
  <si>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</si>
  <si>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</si>
  <si>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</si>
  <si>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</si>
  <si>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</si>
  <si>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</si>
  <si>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</si>
  <si>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</si>
  <si>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</si>
  <si>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</si>
  <si>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</si>
  <si>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</si>
  <si>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</si>
  <si>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</si>
  <si>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</si>
  <si>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</si>
  <si>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</si>
  <si>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</si>
  <si>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</si>
  <si>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</si>
  <si>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</si>
  <si>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</si>
  <si>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</si>
  <si>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</si>
  <si>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</si>
  <si>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</si>
  <si>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</si>
  <si>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</si>
  <si>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</si>
  <si>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</si>
  <si>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</si>
  <si>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</si>
  <si>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</si>
  <si>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</si>
  <si>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</si>
  <si>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</si>
  <si>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</si>
  <si>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</si>
  <si>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</si>
  <si>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</si>
  <si>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</si>
  <si>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</si>
  <si>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</si>
  <si>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</si>
  <si>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</si>
  <si>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</si>
  <si>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</si>
  <si>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</si>
  <si>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</si>
  <si>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</si>
  <si>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</si>
  <si>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</si>
  <si>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</si>
  <si>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</si>
  <si>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</si>
  <si>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</si>
  <si>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</si>
  <si>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</si>
  <si>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</si>
  <si>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</si>
  <si>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</si>
  <si>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</si>
  <si>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</si>
  <si>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</si>
  <si>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</si>
  <si>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</si>
  <si>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</si>
  <si>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</si>
  <si>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</si>
  <si>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</si>
  <si>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</si>
  <si>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</si>
  <si>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</si>
  <si>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</si>
  <si>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</si>
  <si>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</si>
  <si>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</si>
  <si>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</si>
  <si>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</si>
  <si>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</si>
  <si>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</si>
  <si>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</si>
  <si>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</si>
  <si>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</si>
  <si>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</si>
  <si>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</si>
  <si>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</si>
  <si>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</si>
  <si>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</si>
  <si>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</si>
  <si>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</si>
  <si>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</si>
  <si>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</si>
  <si>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</si>
  <si>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</si>
  <si>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</si>
  <si>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</si>
  <si>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</si>
  <si>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</si>
  <si>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</si>
  <si>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</si>
  <si>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</si>
  <si>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</si>
  <si>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</si>
  <si>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</si>
  <si>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</si>
  <si>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</si>
  <si>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</si>
  <si>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</si>
  <si>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</si>
  <si>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</si>
  <si>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</si>
  <si>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</si>
  <si>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</si>
  <si>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</si>
  <si>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</si>
  <si>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</si>
  <si>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</si>
  <si>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</si>
  <si>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</si>
  <si>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</si>
  <si>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</si>
  <si>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</si>
  <si>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</si>
  <si>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</si>
  <si>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</si>
  <si>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</si>
  <si>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</si>
  <si>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</si>
  <si>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</si>
  <si>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</si>
  <si>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</si>
  <si>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</si>
  <si>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</si>
  <si>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</si>
  <si>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</si>
  <si>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</si>
  <si>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</si>
  <si>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</si>
  <si>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</si>
  <si>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</si>
  <si>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</si>
  <si>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</si>
  <si>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</si>
  <si>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</si>
  <si>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</si>
  <si>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</si>
  <si>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</si>
  <si>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</si>
  <si>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</si>
  <si>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</si>
  <si>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</si>
  <si>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</si>
  <si>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</si>
  <si>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</si>
  <si>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</si>
  <si>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</si>
  <si>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</si>
  <si>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</si>
  <si>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</si>
  <si>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</si>
  <si>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</si>
  <si>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</si>
  <si>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</si>
  <si>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</si>
  <si>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</si>
  <si>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</si>
  <si>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</si>
  <si>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</si>
  <si>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</si>
  <si>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</si>
  <si>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</si>
  <si>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</si>
  <si>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</si>
  <si>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</si>
  <si>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</si>
  <si>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</si>
  <si>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</si>
  <si>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</si>
  <si>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</si>
  <si>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</si>
  <si>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</si>
  <si>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</si>
  <si>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</si>
  <si>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</si>
  <si>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</si>
  <si>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</si>
  <si>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</si>
  <si>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</si>
  <si>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</si>
  <si>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</si>
  <si>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</si>
  <si>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</si>
  <si>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</si>
  <si>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</si>
  <si>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</si>
  <si>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</si>
  <si>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</si>
  <si>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</si>
  <si>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</si>
  <si>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</si>
  <si>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</si>
  <si>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</si>
  <si>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</si>
  <si>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</si>
  <si>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</si>
  <si>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</si>
  <si>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</si>
  <si>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</si>
  <si>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</si>
  <si>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</si>
  <si>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</si>
  <si>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</si>
  <si>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</si>
  <si>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</si>
  <si>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</si>
  <si>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</si>
  <si>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</si>
  <si>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</si>
  <si>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</si>
  <si>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</si>
  <si>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</si>
  <si>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</si>
  <si>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</si>
  <si>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</si>
  <si>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</si>
  <si>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</si>
  <si>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</si>
  <si>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</si>
  <si>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</si>
  <si>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</si>
  <si>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</si>
  <si>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</si>
  <si>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</si>
  <si>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</si>
  <si>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</si>
  <si>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</si>
  <si>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</si>
  <si>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</si>
  <si>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</si>
  <si>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</si>
  <si>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</si>
  <si>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</si>
  <si>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</si>
  <si>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</si>
  <si>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</si>
  <si>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</si>
  <si>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</si>
  <si>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</si>
  <si>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</si>
  <si>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</si>
  <si>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</si>
  <si>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</si>
  <si>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</si>
  <si>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</si>
  <si>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</si>
  <si>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</si>
  <si>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</si>
  <si>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</si>
  <si>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</si>
  <si>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</si>
  <si>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</si>
  <si>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</si>
  <si>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</si>
  <si>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</si>
  <si>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</si>
  <si>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</si>
  <si>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</si>
  <si>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</si>
  <si>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</si>
  <si>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</si>
  <si>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</si>
  <si>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</si>
  <si>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</si>
  <si>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</si>
  <si>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</si>
  <si>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</si>
  <si>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</si>
  <si>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</si>
  <si>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</si>
  <si>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</si>
  <si>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</si>
  <si>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</si>
  <si>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</si>
  <si>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</si>
  <si>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</si>
  <si>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</si>
  <si>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</si>
  <si>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</si>
  <si>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</si>
  <si>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</si>
  <si>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</si>
  <si>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</si>
  <si>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</si>
  <si>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</si>
  <si>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</si>
  <si>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</si>
  <si>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</si>
  <si>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</si>
  <si>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</si>
  <si>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</si>
  <si>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</si>
  <si>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</si>
  <si>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</si>
  <si>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</si>
  <si>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</si>
  <si>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</si>
  <si>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</si>
  <si>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</si>
  <si>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</si>
  <si>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</si>
  <si>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</si>
  <si>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</si>
  <si>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</si>
  <si>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</si>
  <si>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</si>
  <si>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</si>
  <si>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</si>
  <si>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</si>
  <si>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</si>
  <si>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</si>
  <si>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</si>
  <si>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</si>
  <si>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</si>
  <si>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</si>
  <si>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</si>
  <si>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</si>
  <si>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</si>
  <si>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</si>
  <si>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</si>
  <si>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</si>
  <si>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</si>
  <si>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</si>
  <si>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</si>
  <si>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</si>
  <si>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</si>
  <si>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</si>
  <si>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</si>
  <si>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</si>
  <si>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</si>
  <si>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</si>
  <si>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</si>
  <si>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</si>
  <si>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</si>
  <si>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</si>
  <si>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</si>
  <si>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</si>
  <si>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</si>
  <si>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</si>
  <si>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</si>
  <si>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</si>
  <si>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</si>
  <si>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</si>
  <si>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</si>
  <si>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</si>
  <si>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</si>
  <si>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</si>
  <si>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</si>
  <si>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</si>
  <si>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</si>
  <si>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</si>
  <si>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</si>
  <si>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</si>
  <si>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</si>
  <si>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</si>
  <si>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</si>
  <si>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</si>
  <si>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</si>
  <si>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</si>
  <si>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</si>
  <si>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</si>
  <si>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</si>
  <si>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</si>
  <si>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</si>
  <si>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</si>
  <si>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</si>
  <si>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</si>
  <si>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</si>
  <si>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</si>
  <si>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</si>
  <si>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</si>
  <si>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</si>
  <si>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</si>
  <si>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</si>
  <si>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</si>
  <si>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</si>
  <si>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</si>
  <si>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</si>
  <si>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</si>
  <si>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</si>
  <si>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</si>
  <si>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</si>
  <si>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</si>
  <si>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</si>
  <si>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</si>
  <si>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</si>
  <si>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</si>
  <si>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</si>
  <si>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</si>
  <si>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</si>
  <si>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</si>
  <si>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</si>
  <si>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</si>
  <si>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</si>
  <si>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</si>
  <si>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</si>
  <si>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</si>
  <si>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</si>
  <si>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</si>
  <si>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</si>
  <si>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</si>
  <si>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</si>
  <si>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</si>
  <si>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</si>
  <si>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</si>
  <si>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</si>
  <si>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</si>
  <si>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</si>
  <si>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</si>
  <si>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</si>
  <si>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</si>
  <si>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</si>
  <si>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</si>
  <si>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</si>
  <si>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</si>
  <si>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</si>
  <si>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</si>
  <si>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</si>
  <si>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</si>
  <si>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</si>
  <si>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</si>
  <si>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</si>
  <si>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</si>
  <si>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</si>
  <si>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</si>
  <si>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</si>
  <si>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</si>
  <si>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</si>
  <si>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</si>
  <si>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</si>
  <si>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</si>
  <si>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</si>
  <si>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</si>
  <si>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</si>
  <si>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</si>
  <si>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</si>
  <si>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</si>
  <si>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</si>
  <si>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</si>
  <si>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</si>
  <si>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</si>
  <si>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</si>
  <si>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</si>
  <si>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</si>
  <si>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</si>
  <si>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</si>
  <si>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</si>
  <si>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</si>
  <si>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</si>
  <si>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</si>
  <si>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</si>
  <si>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</si>
  <si>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</si>
  <si>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</si>
  <si>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</si>
  <si>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</si>
  <si>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</si>
  <si>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</si>
  <si>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</si>
  <si>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</si>
  <si>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</si>
  <si>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</si>
  <si>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</si>
  <si>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</si>
  <si>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</si>
  <si>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</si>
  <si>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</si>
  <si>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</si>
  <si>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</si>
  <si>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</si>
  <si>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</si>
  <si>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</si>
  <si>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</si>
  <si>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</si>
  <si>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</si>
  <si>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</si>
  <si>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</si>
  <si>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</si>
  <si>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</si>
  <si>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</si>
  <si>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</si>
  <si>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</si>
  <si>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</si>
  <si>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</si>
  <si>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</si>
  <si>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</si>
  <si>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</si>
  <si>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</si>
  <si>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</si>
  <si>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</si>
  <si>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</si>
  <si>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</si>
  <si>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</si>
  <si>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</si>
  <si>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</si>
  <si>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</si>
  <si>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</si>
  <si>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</si>
  <si>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</si>
  <si>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</si>
  <si>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</si>
  <si>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</si>
  <si>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</si>
  <si>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</si>
  <si>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</si>
  <si>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</si>
  <si>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</si>
  <si>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</si>
  <si>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</si>
  <si>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</si>
  <si>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</si>
  <si>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</si>
  <si>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</si>
  <si>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</si>
  <si>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</si>
  <si>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</si>
  <si>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</si>
  <si>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</si>
  <si>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</si>
  <si>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</si>
  <si>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</si>
  <si>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</si>
  <si>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</si>
  <si>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</si>
  <si>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</si>
  <si>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</si>
  <si>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</si>
  <si>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</si>
  <si>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</si>
  <si>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</si>
  <si>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</si>
  <si>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</si>
  <si>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</si>
  <si>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</si>
  <si>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</si>
  <si>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</si>
  <si>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</si>
  <si>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</si>
  <si>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</si>
  <si>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</si>
  <si>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</si>
  <si>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</si>
  <si>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</si>
  <si>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</si>
  <si>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</si>
  <si>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</si>
  <si>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</si>
  <si>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</si>
  <si>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</si>
  <si>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</si>
  <si>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</si>
  <si>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</si>
  <si>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</si>
  <si>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</si>
  <si>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</si>
  <si>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</si>
  <si>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</si>
  <si>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</si>
  <si>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</si>
  <si>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</si>
  <si>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</si>
  <si>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</si>
  <si>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</si>
  <si>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</si>
  <si>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</si>
  <si>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</si>
  <si>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</si>
  <si>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</si>
  <si>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</si>
  <si>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</si>
  <si>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</si>
  <si>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</si>
  <si>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</si>
  <si>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</si>
  <si>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</si>
  <si>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</si>
  <si>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</si>
  <si>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</si>
  <si>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</si>
  <si>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</si>
  <si>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</si>
  <si>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</si>
  <si>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</si>
  <si>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</si>
  <si>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</si>
  <si>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</si>
  <si>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</si>
  <si>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</si>
  <si>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</si>
  <si>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</si>
  <si>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</si>
  <si>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</si>
  <si>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</si>
  <si>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</si>
  <si>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</si>
  <si>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</si>
  <si>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</si>
  <si>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</si>
  <si>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</si>
  <si>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</si>
  <si>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</si>
  <si>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</si>
  <si>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</si>
  <si>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</si>
  <si>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</si>
  <si>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</si>
  <si>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</si>
  <si>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</si>
  <si>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</si>
  <si>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</si>
  <si>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</si>
  <si>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</si>
  <si>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</si>
  <si>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</si>
  <si>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</si>
  <si>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</si>
  <si>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</si>
  <si>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</si>
  <si>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</si>
  <si>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</si>
  <si>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</si>
  <si>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</si>
  <si>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</si>
  <si>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</si>
  <si>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</si>
  <si>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</si>
  <si>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</si>
  <si>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</si>
  <si>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</si>
  <si>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</si>
  <si>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</si>
  <si>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</si>
  <si>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</si>
  <si>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</si>
  <si>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</si>
  <si>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</si>
  <si>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</si>
  <si>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</si>
  <si>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</si>
  <si>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</si>
  <si>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</si>
  <si>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</si>
  <si>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</si>
  <si>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</si>
  <si>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</si>
  <si>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</si>
  <si>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</si>
  <si>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</si>
  <si>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</si>
  <si>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</si>
  <si>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</si>
  <si>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</si>
  <si>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</si>
  <si>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</si>
  <si>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</si>
  <si>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</si>
  <si>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</si>
  <si>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</si>
  <si>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</si>
  <si>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</si>
  <si>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</si>
  <si>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</si>
  <si>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</si>
  <si>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</si>
  <si>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</si>
  <si>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</si>
  <si>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</si>
  <si>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</si>
  <si>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</si>
  <si>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</si>
  <si>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</si>
  <si>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</si>
  <si>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</si>
  <si>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</si>
  <si>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</si>
  <si>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</si>
  <si>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</si>
  <si>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</si>
  <si>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</si>
  <si>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</si>
  <si>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</si>
  <si>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</si>
  <si>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</si>
  <si>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</si>
  <si>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</si>
  <si>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</si>
  <si>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</si>
  <si>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</si>
  <si>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</si>
  <si>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</si>
  <si>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</si>
  <si>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</si>
  <si>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</si>
  <si>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</si>
  <si>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</si>
  <si>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</si>
  <si>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</si>
  <si>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</si>
  <si>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</si>
  <si>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</si>
  <si>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</si>
  <si>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</si>
  <si>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</si>
  <si>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</si>
  <si>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</si>
  <si>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</si>
  <si>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</si>
  <si>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</si>
  <si>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</si>
  <si>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</si>
  <si>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</si>
  <si>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</si>
  <si>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</si>
  <si>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</si>
  <si>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</si>
  <si>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</si>
  <si>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</si>
  <si>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</si>
  <si>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</si>
  <si>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</si>
  <si>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</si>
  <si>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</si>
  <si>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</si>
  <si>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</si>
  <si>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</si>
  <si>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</si>
  <si>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</si>
  <si>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</si>
  <si>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</si>
  <si>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</si>
  <si>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</si>
  <si>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</si>
  <si>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</si>
  <si>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</si>
  <si>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</si>
  <si>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</si>
  <si>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</si>
  <si>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</si>
  <si>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</si>
  <si>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</si>
  <si>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</si>
  <si>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</si>
  <si>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</si>
  <si>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</si>
  <si>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</si>
  <si>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</si>
  <si>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</si>
  <si>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</si>
  <si>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</si>
  <si>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</si>
  <si>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</si>
  <si>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</si>
  <si>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</si>
  <si>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</si>
  <si>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</si>
  <si>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</si>
  <si>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</si>
  <si>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</si>
  <si>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</si>
  <si>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</si>
  <si>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</si>
  <si>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</si>
  <si>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</si>
  <si>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</si>
  <si>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</si>
  <si>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</si>
  <si>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</si>
  <si>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</si>
  <si>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</si>
  <si>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</si>
  <si>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</si>
  <si>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</si>
  <si>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</si>
  <si>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</si>
  <si>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</si>
  <si>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</si>
  <si>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</si>
  <si>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</si>
  <si>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</si>
  <si>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</si>
  <si>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</si>
  <si>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</si>
  <si>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</si>
  <si>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</si>
  <si>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</si>
  <si>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</si>
  <si>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</si>
  <si>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</si>
  <si>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</si>
  <si>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</si>
  <si>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</si>
  <si>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</si>
  <si>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</si>
  <si>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</si>
  <si>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</si>
  <si>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</si>
  <si>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</si>
  <si>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</si>
  <si>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</si>
  <si>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</si>
  <si>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</si>
  <si>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</si>
  <si>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</si>
  <si>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</si>
  <si>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</si>
  <si>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</si>
  <si>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</si>
  <si>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</si>
  <si>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</si>
  <si>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</si>
  <si>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</si>
  <si>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</si>
  <si>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</si>
  <si>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</si>
  <si>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</si>
  <si>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</si>
  <si>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</si>
  <si>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</si>
  <si>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</si>
  <si>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</si>
  <si>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</si>
  <si>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</si>
  <si>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</si>
  <si>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</si>
  <si>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</si>
  <si>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</si>
  <si>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</si>
  <si>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</si>
  <si>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</si>
  <si>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</si>
  <si>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</si>
  <si>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</si>
  <si>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</si>
  <si>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</si>
  <si>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</si>
  <si>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</si>
  <si>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</si>
  <si>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</si>
  <si>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</si>
  <si>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</si>
  <si>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</si>
  <si>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</si>
  <si>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</si>
  <si>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</si>
  <si>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</si>
  <si>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</si>
  <si>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</si>
  <si>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</si>
  <si>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</si>
  <si>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</si>
  <si>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</si>
  <si>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</si>
  <si>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</si>
  <si>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</si>
  <si>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</si>
  <si>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</si>
  <si>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</si>
  <si>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</si>
  <si>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</si>
  <si>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</si>
  <si>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</si>
  <si>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</si>
  <si>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</si>
  <si>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</si>
  <si>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</si>
  <si>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</si>
  <si>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</si>
  <si>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</si>
  <si>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</si>
  <si>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</si>
  <si>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</si>
  <si>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</si>
  <si>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</si>
  <si>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</si>
  <si>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</si>
  <si>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</si>
  <si>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</si>
  <si>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</si>
  <si>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</si>
  <si>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</si>
  <si>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</si>
  <si>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</si>
  <si>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</si>
  <si>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</si>
  <si>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</si>
  <si>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</si>
  <si>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</si>
  <si>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</si>
  <si>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</si>
  <si>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</si>
  <si>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</si>
  <si>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</si>
  <si>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</si>
  <si>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</si>
  <si>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</si>
  <si>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</si>
  <si>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</si>
  <si>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</si>
  <si>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</si>
  <si>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</si>
  <si>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</si>
  <si>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</si>
  <si>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</si>
  <si>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</si>
  <si>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</si>
  <si>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</si>
  <si>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</si>
  <si>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</si>
  <si>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</si>
  <si>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</si>
  <si>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</si>
  <si>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</si>
  <si>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</si>
  <si>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</si>
  <si>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</si>
  <si>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</si>
  <si>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</si>
  <si>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</si>
  <si>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</si>
  <si>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</si>
  <si>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</si>
  <si>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</si>
  <si>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</si>
  <si>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</si>
  <si>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</si>
  <si>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</si>
  <si>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</si>
  <si>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</si>
  <si>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</si>
  <si>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</si>
  <si>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</si>
  <si>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</si>
  <si>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</si>
  <si>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</si>
  <si>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</si>
  <si>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</si>
  <si>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</si>
  <si>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</si>
  <si>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</si>
  <si>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</si>
  <si>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</si>
  <si>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</si>
  <si>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</si>
  <si>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</si>
  <si>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</si>
  <si>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</si>
  <si>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</si>
  <si>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</si>
  <si>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</si>
  <si>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</si>
  <si>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</si>
  <si>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</si>
  <si>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</si>
  <si>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</si>
  <si>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</si>
  <si>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</si>
  <si>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</si>
  <si>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</si>
  <si>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</si>
  <si>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</si>
  <si>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</si>
  <si>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</si>
  <si>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</si>
  <si>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</si>
  <si>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</si>
  <si>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</si>
  <si>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</si>
  <si>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</si>
  <si>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</si>
  <si>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</si>
  <si>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</si>
  <si>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</si>
  <si>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</si>
  <si>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</si>
  <si>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</si>
  <si>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</si>
  <si>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</si>
  <si>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</si>
  <si>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</si>
  <si>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</si>
  <si>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</si>
  <si>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</si>
  <si>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</si>
  <si>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</si>
  <si>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</si>
  <si>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</si>
  <si>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</si>
  <si>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</si>
  <si>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</si>
  <si>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</si>
  <si>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</si>
  <si>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</si>
  <si>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</si>
  <si>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</si>
  <si>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</si>
  <si>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</si>
  <si>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</si>
  <si>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</si>
  <si>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</si>
  <si>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</si>
  <si>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</si>
  <si>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</si>
  <si>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</si>
  <si>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</si>
  <si>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</si>
  <si>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</si>
  <si>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</si>
  <si>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</si>
  <si>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</si>
  <si>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</si>
  <si>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</si>
  <si>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</si>
  <si>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</si>
  <si>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</si>
  <si>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</si>
  <si>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</si>
  <si>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</si>
  <si>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</si>
  <si>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</si>
  <si>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</si>
  <si>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</si>
  <si>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</si>
  <si>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</si>
  <si>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</si>
  <si>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</si>
  <si>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</si>
  <si>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</si>
  <si>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</si>
  <si>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</si>
  <si>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</si>
  <si>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</si>
  <si>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</si>
  <si>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</si>
  <si>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</si>
  <si>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</si>
  <si>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</si>
  <si>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</si>
  <si>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</si>
  <si>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</si>
  <si>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</si>
  <si>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</si>
  <si>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</si>
  <si>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</si>
  <si>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</si>
  <si>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</si>
  <si>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</si>
  <si>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</si>
  <si>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</si>
  <si>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</si>
  <si>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</si>
  <si>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</si>
  <si>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</si>
  <si>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</si>
  <si>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</si>
  <si>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</si>
  <si>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</si>
  <si>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</si>
  <si>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</si>
  <si>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</si>
  <si>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</si>
  <si>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</si>
  <si>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</si>
  <si>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</si>
  <si>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</si>
  <si>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</si>
  <si>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</si>
  <si>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</si>
  <si>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</si>
  <si>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</si>
  <si>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</si>
  <si>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</si>
  <si>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</si>
  <si>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</si>
  <si>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</si>
  <si>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</si>
  <si>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</si>
  <si>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</si>
  <si>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</si>
  <si>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</si>
  <si>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</si>
  <si>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</si>
  <si>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</si>
  <si>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</si>
  <si>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</si>
  <si>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</si>
  <si>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</si>
  <si>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</si>
  <si>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</si>
  <si>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</si>
  <si>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</si>
  <si>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</si>
  <si>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</si>
  <si>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</si>
  <si>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</si>
  <si>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</si>
  <si>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</si>
  <si>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</si>
  <si>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</si>
  <si>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</si>
  <si>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</si>
  <si>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</si>
  <si>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</si>
  <si>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</si>
  <si>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</si>
  <si>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</si>
  <si>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</si>
  <si>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</si>
  <si>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</si>
  <si>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</si>
  <si>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</si>
  <si>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</si>
  <si>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</si>
  <si>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</si>
  <si>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</si>
  <si>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</si>
  <si>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</si>
  <si>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</si>
  <si>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</si>
  <si>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</si>
  <si>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</si>
  <si>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</si>
  <si>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</si>
  <si>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</si>
  <si>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</si>
  <si>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</si>
  <si>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</si>
  <si>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</si>
  <si>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</si>
  <si>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</si>
  <si>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</si>
  <si>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</si>
  <si>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</si>
  <si>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</si>
  <si>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</si>
  <si>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</si>
  <si>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</si>
  <si>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</si>
  <si>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</si>
  <si>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</si>
  <si>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</si>
  <si>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</si>
  <si>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</si>
  <si>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</si>
  <si>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</si>
  <si>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</si>
  <si>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</si>
  <si>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</si>
  <si>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</si>
  <si>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</si>
  <si>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</si>
  <si>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</si>
  <si>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</si>
  <si>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</si>
  <si>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</si>
  <si>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</si>
  <si>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</si>
  <si>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</si>
  <si>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</si>
  <si>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</si>
  <si>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</si>
  <si>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</si>
  <si>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</si>
  <si>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</si>
  <si>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</si>
  <si>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</si>
  <si>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</si>
  <si>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</si>
  <si>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</si>
  <si>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</si>
  <si>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</si>
  <si>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</si>
  <si>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</si>
  <si>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</si>
  <si>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</si>
  <si>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</si>
  <si>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</si>
  <si>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</si>
  <si>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</si>
  <si>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</si>
  <si>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</si>
  <si>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</si>
  <si>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</si>
  <si>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</si>
  <si>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</si>
  <si>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</si>
  <si>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</si>
  <si>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</si>
  <si>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</si>
  <si>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</si>
  <si>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</si>
  <si>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</si>
  <si>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</si>
  <si>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</si>
  <si>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</si>
  <si>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</si>
  <si>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</si>
  <si>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</si>
  <si>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</si>
  <si>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</si>
  <si>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</si>
  <si>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</si>
  <si>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</si>
  <si>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</si>
  <si>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</si>
  <si>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</si>
  <si>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</si>
  <si>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</si>
  <si>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</si>
  <si>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</si>
  <si>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</si>
  <si>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</si>
  <si>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</si>
  <si>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</si>
  <si>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</si>
  <si>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</si>
  <si>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</si>
  <si>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</si>
  <si>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</si>
  <si>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</si>
  <si>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</si>
  <si>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</si>
  <si>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</si>
  <si>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</si>
  <si>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</si>
  <si>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</si>
  <si>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</si>
  <si>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</si>
  <si>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</si>
  <si>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</si>
  <si>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</si>
  <si>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</si>
  <si>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</si>
  <si>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</si>
  <si>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</si>
  <si>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</si>
  <si>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</si>
  <si>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</si>
  <si>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</si>
  <si>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</si>
  <si>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</si>
  <si>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</si>
  <si>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</si>
  <si>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</si>
  <si>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</si>
  <si>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</si>
  <si>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</si>
  <si>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</si>
  <si>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</si>
  <si>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</si>
  <si>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</si>
  <si>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</si>
  <si>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</si>
  <si>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</si>
  <si>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</si>
  <si>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</si>
  <si>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</si>
  <si>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</si>
  <si>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</si>
  <si>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</si>
  <si>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</si>
  <si>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</si>
  <si>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</si>
  <si>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</si>
  <si>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</si>
  <si>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</si>
  <si>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</si>
  <si>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</si>
  <si>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</si>
  <si>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</si>
  <si>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</si>
  <si>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</si>
  <si>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</si>
  <si>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</si>
  <si>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</si>
  <si>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</si>
  <si>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</si>
  <si>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</si>
  <si>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</si>
  <si>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</si>
  <si>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</si>
  <si>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</si>
  <si>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</si>
  <si>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</si>
  <si>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</si>
  <si>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</si>
  <si>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</si>
  <si>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</si>
  <si>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</si>
  <si>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</si>
  <si>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</si>
  <si>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</si>
  <si>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</si>
  <si>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</si>
  <si>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</si>
  <si>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</si>
  <si>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</si>
  <si>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</si>
  <si>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</si>
  <si>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</si>
  <si>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</si>
  <si>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</si>
  <si>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</si>
  <si>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</si>
  <si>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</si>
  <si>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</si>
  <si>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</si>
  <si>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</si>
  <si>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</si>
  <si>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</si>
  <si>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</si>
  <si>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</si>
  <si>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</si>
  <si>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</si>
  <si>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</si>
  <si>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</si>
  <si>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</si>
  <si>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</si>
  <si>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</si>
  <si>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</si>
  <si>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</si>
  <si>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</si>
  <si>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</si>
  <si>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</si>
  <si>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</si>
  <si>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</si>
  <si>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</si>
  <si>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</si>
  <si>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</si>
  <si>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</si>
  <si>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</si>
  <si>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</si>
  <si>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</si>
  <si>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</si>
  <si>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</si>
  <si>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</si>
  <si>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</si>
  <si>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</si>
  <si>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</si>
  <si>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</si>
  <si>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</si>
  <si>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</si>
  <si>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</si>
  <si>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</si>
  <si>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</si>
  <si>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</si>
  <si>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</si>
  <si>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</si>
  <si>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</si>
  <si>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</si>
  <si>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</si>
  <si>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</si>
  <si>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</si>
  <si>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</si>
  <si>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</si>
  <si>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</si>
  <si>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</si>
  <si>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</si>
  <si>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</si>
  <si>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</si>
  <si>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</si>
  <si>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</si>
  <si>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</si>
  <si>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</si>
  <si>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</si>
  <si>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</si>
  <si>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</si>
  <si>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</si>
  <si>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</si>
  <si>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</si>
  <si>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</si>
  <si>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</si>
  <si>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</si>
  <si>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</si>
  <si>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</si>
  <si>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</si>
  <si>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</si>
  <si>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</si>
  <si>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</si>
  <si>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</si>
  <si>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</si>
  <si>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</si>
  <si>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</si>
  <si>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</si>
  <si>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</si>
  <si>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</si>
  <si>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</si>
  <si>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</si>
  <si>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</si>
  <si>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</si>
  <si>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</si>
  <si>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</si>
  <si>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</si>
  <si>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</si>
  <si>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</si>
  <si>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</si>
  <si>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</si>
  <si>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</si>
  <si>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</si>
  <si>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</si>
  <si>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</si>
  <si>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</si>
  <si>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</si>
  <si>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</si>
  <si>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</si>
  <si>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</si>
  <si>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</si>
  <si>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</si>
  <si>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</si>
  <si>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</si>
  <si>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</si>
  <si>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</si>
  <si>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</si>
  <si>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</si>
  <si>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</si>
  <si>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</si>
  <si>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</si>
  <si>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</si>
  <si>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</si>
  <si>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</si>
  <si>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</si>
  <si>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</si>
  <si>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</si>
  <si>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</si>
  <si>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</si>
  <si>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</si>
  <si>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</si>
  <si>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</si>
  <si>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</si>
  <si>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</si>
  <si>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</si>
  <si>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</si>
  <si>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</si>
  <si>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</si>
  <si>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</si>
  <si>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</si>
  <si>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</si>
  <si>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</si>
  <si>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</si>
  <si>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</si>
  <si>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</si>
  <si>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</si>
  <si>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</si>
  <si>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</si>
  <si>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</si>
  <si>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</si>
  <si>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</si>
  <si>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</si>
  <si>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</si>
  <si>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</si>
  <si>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</si>
  <si>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</si>
  <si>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</si>
  <si>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</si>
  <si>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</si>
  <si>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</si>
  <si>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</si>
  <si>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</si>
  <si>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</si>
  <si>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</si>
  <si>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</si>
  <si>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</si>
  <si>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</si>
  <si>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</si>
  <si>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</si>
  <si>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</si>
  <si>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</si>
  <si>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</si>
  <si>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</si>
  <si>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</si>
  <si>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</si>
  <si>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</si>
  <si>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</si>
  <si>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</si>
  <si>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</si>
  <si>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</si>
  <si>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</si>
  <si>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</si>
  <si>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</si>
  <si>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</si>
  <si>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</si>
  <si>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</si>
  <si>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</si>
  <si>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</si>
  <si>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</si>
  <si>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</si>
  <si>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</si>
  <si>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</si>
  <si>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</si>
  <si>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</si>
  <si>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</si>
  <si>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</si>
  <si>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</si>
  <si>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</si>
  <si>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</si>
  <si>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</si>
  <si>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</si>
  <si>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</si>
  <si>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</si>
  <si>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</si>
  <si>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</si>
  <si>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</si>
  <si>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</si>
  <si>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</si>
  <si>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</si>
  <si>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</si>
  <si>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</si>
  <si>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</si>
  <si>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</si>
  <si>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</si>
  <si>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</si>
  <si>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</si>
  <si>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</si>
  <si>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</si>
  <si>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</si>
  <si>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</si>
  <si>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</si>
  <si>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</si>
  <si>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</si>
  <si>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</si>
  <si>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</si>
  <si>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</si>
  <si>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</si>
  <si>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</si>
  <si>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</si>
  <si>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</si>
  <si>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</si>
  <si>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</si>
  <si>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</si>
  <si>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</si>
  <si>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</si>
  <si>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</si>
  <si>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</si>
  <si>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</si>
  <si>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</si>
  <si>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</si>
  <si>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</si>
  <si>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</si>
  <si>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</si>
  <si>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</si>
  <si>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</si>
  <si>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</si>
  <si>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</si>
  <si>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</si>
  <si>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</si>
  <si>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</si>
  <si>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</si>
  <si>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</si>
  <si>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</si>
  <si>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</si>
  <si>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</si>
  <si>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</si>
  <si>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</si>
  <si>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</si>
  <si>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</si>
  <si>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</si>
  <si>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</si>
  <si>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</si>
  <si>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</si>
  <si>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</si>
  <si>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</si>
  <si>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</si>
  <si>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</si>
  <si>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</si>
  <si>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</si>
  <si>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</si>
  <si>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</si>
  <si>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</si>
  <si>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</si>
  <si>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</si>
  <si>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</si>
  <si>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</si>
  <si>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</si>
  <si>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</si>
  <si>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</si>
  <si>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</si>
  <si>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</si>
  <si>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</si>
  <si>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</si>
  <si>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</si>
  <si>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</si>
  <si>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</si>
  <si>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</si>
  <si>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</si>
  <si>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</si>
  <si>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</si>
  <si>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</si>
  <si>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</si>
  <si>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</si>
  <si>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</si>
  <si>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</si>
  <si>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</si>
  <si>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</si>
  <si>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</si>
  <si>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</si>
  <si>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</si>
  <si>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</si>
  <si>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</si>
  <si>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</si>
  <si>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</si>
  <si>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</si>
  <si>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</si>
  <si>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</si>
  <si>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</si>
  <si>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</si>
  <si>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</si>
  <si>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</si>
  <si>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</si>
  <si>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</si>
  <si>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</si>
  <si>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</si>
  <si>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</si>
  <si>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</si>
  <si>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</si>
  <si>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</si>
  <si>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</si>
  <si>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</si>
  <si>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</si>
  <si>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</si>
  <si>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</si>
  <si>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</si>
  <si>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</si>
  <si>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</si>
  <si>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</si>
  <si>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</si>
  <si>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</si>
  <si>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</si>
  <si>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</si>
  <si>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</si>
  <si>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</si>
  <si>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</si>
  <si>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</si>
  <si>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</si>
  <si>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</si>
  <si>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</si>
  <si>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</si>
  <si>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</si>
  <si>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</si>
  <si>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</si>
  <si>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</si>
  <si>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</si>
  <si>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</si>
  <si>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</si>
  <si>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</si>
  <si>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</si>
  <si>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</si>
  <si>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</si>
  <si>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</si>
  <si>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</si>
  <si>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</si>
  <si>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</si>
  <si>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</si>
  <si>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</si>
  <si>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</si>
  <si>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</si>
  <si>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</si>
  <si>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</si>
  <si>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</si>
  <si>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</si>
  <si>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</si>
  <si>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</si>
  <si>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</si>
  <si>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</si>
  <si>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</si>
  <si>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</si>
  <si>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</si>
  <si>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</si>
  <si>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</si>
  <si>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</si>
  <si>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</si>
  <si>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</si>
  <si>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</si>
  <si>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</si>
  <si>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</si>
  <si>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</si>
  <si>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</si>
  <si>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</si>
  <si>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</si>
  <si>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</si>
  <si>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</si>
  <si>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</si>
  <si>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</si>
  <si>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</si>
  <si>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</si>
  <si>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</si>
  <si>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</si>
  <si>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</si>
  <si>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</si>
  <si>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</si>
  <si>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</si>
  <si>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</si>
  <si>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</si>
  <si>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</si>
  <si>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</si>
  <si>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</si>
  <si>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</si>
  <si>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</si>
  <si>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</si>
  <si>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</si>
  <si>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</si>
  <si>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</si>
  <si>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</si>
  <si>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</si>
  <si>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</si>
  <si>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</si>
  <si>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</si>
  <si>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</si>
  <si>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</si>
  <si>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</si>
  <si>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</si>
  <si>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</si>
  <si>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</si>
  <si>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</si>
  <si>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</si>
  <si>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</si>
  <si>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</si>
  <si>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</si>
  <si>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</si>
  <si>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</si>
  <si>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</si>
  <si>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</si>
  <si>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</si>
  <si>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</si>
  <si>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</si>
  <si>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</si>
  <si>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</si>
  <si>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</si>
  <si>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</si>
  <si>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</si>
  <si>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</si>
  <si>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</si>
  <si>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</si>
  <si>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</si>
  <si>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</si>
  <si>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</si>
  <si>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</si>
  <si>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</si>
  <si>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</si>
  <si>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</si>
  <si>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</si>
  <si>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</si>
  <si>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</si>
  <si>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</si>
  <si>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</si>
  <si>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</si>
  <si>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</si>
  <si>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</si>
  <si>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</si>
  <si>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</si>
  <si>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</si>
  <si>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</si>
  <si>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</si>
  <si>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</si>
  <si>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</si>
  <si>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</si>
  <si>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</si>
  <si>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</si>
  <si>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</si>
  <si>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</si>
  <si>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</si>
  <si>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</si>
  <si>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</si>
  <si>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</si>
  <si>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</si>
  <si>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</si>
  <si>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</si>
  <si>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</si>
  <si>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</si>
  <si>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</si>
  <si>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</si>
  <si>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</si>
  <si>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</si>
  <si>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</si>
  <si>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</si>
  <si>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</si>
  <si>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</si>
  <si>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</si>
  <si>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</si>
  <si>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</si>
  <si>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</si>
  <si>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</si>
  <si>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</si>
  <si>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</si>
  <si>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</si>
  <si>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</si>
  <si>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</si>
  <si>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</si>
  <si>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</si>
  <si>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</si>
  <si>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</si>
  <si>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</si>
  <si>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</si>
  <si>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</si>
  <si>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</si>
  <si>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</si>
  <si>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</si>
  <si>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</si>
  <si>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</si>
  <si>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</si>
  <si>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</si>
  <si>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</si>
  <si>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</si>
  <si>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</si>
  <si>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</si>
  <si>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</si>
  <si>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</si>
  <si>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</si>
  <si>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</si>
  <si>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</si>
  <si>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</si>
  <si>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</si>
  <si>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</si>
  <si>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</si>
  <si>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</si>
  <si>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</si>
  <si>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</si>
  <si>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</si>
  <si>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</si>
  <si>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</si>
  <si>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</si>
  <si>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</si>
  <si>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</si>
  <si>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</si>
  <si>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</si>
  <si>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</si>
  <si>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</si>
  <si>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</si>
  <si>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</si>
  <si>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</si>
  <si>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</si>
  <si>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</si>
  <si>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</si>
  <si>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</si>
  <si>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</si>
  <si>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</si>
  <si>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</si>
  <si>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</si>
  <si>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</si>
  <si>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</si>
  <si>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</si>
  <si>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</si>
  <si>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</si>
  <si>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</si>
  <si>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</si>
  <si>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</si>
  <si>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</si>
  <si>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</si>
  <si>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</si>
  <si>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</si>
  <si>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</si>
  <si>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</si>
  <si>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</si>
  <si>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</si>
  <si>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</si>
  <si>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</si>
  <si>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</si>
  <si>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</si>
  <si>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</si>
  <si>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</si>
  <si>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</si>
  <si>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</si>
  <si>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</si>
  <si>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</si>
  <si>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</si>
  <si>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</si>
  <si>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</si>
  <si>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</si>
  <si>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</si>
  <si>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</si>
  <si>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</si>
  <si>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</si>
  <si>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</si>
  <si>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</si>
  <si>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</si>
  <si>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</si>
  <si>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</si>
  <si>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</si>
  <si>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</si>
  <si>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</si>
  <si>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</si>
  <si>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</si>
  <si>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</si>
  <si>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</si>
  <si>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</si>
  <si>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</si>
  <si>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</si>
  <si>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</si>
  <si>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</si>
  <si>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</si>
  <si>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</si>
  <si>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</si>
  <si>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</si>
  <si>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</si>
  <si>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</si>
  <si>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</si>
  <si>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</si>
  <si>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</si>
  <si>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</si>
  <si>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</si>
  <si>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</si>
  <si>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</si>
  <si>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</si>
  <si>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</si>
  <si>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</si>
  <si>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</si>
  <si>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</si>
  <si>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</si>
  <si>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</si>
  <si>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</si>
  <si>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</si>
  <si>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</si>
  <si>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</si>
  <si>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</si>
  <si>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</si>
  <si>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</si>
  <si>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</si>
  <si>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</si>
  <si>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</si>
  <si>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</si>
  <si>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</si>
  <si>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</si>
  <si>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</si>
  <si>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</si>
  <si>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</si>
  <si>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</si>
  <si>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</si>
  <si>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</si>
  <si>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</si>
  <si>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</si>
  <si>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</si>
  <si>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</si>
  <si>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</si>
  <si>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</si>
  <si>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</si>
  <si>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</si>
  <si>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</si>
  <si>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</si>
  <si>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</si>
  <si>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</si>
  <si>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</si>
  <si>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</si>
  <si>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</si>
  <si>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</si>
  <si>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</si>
  <si>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</si>
  <si>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</si>
  <si>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</si>
  <si>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</si>
  <si>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</si>
  <si>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</si>
  <si>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</si>
  <si>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</si>
  <si>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</si>
  <si>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</si>
  <si>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</si>
  <si>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</si>
  <si>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</si>
  <si>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</si>
  <si>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</si>
  <si>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</si>
  <si>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</si>
  <si>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</si>
  <si>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</si>
  <si>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</si>
  <si>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</si>
  <si>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</si>
  <si>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</si>
  <si>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</si>
  <si>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</si>
  <si>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</si>
  <si>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</si>
  <si>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</si>
  <si>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</si>
  <si>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</si>
  <si>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</si>
  <si>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</si>
  <si>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</si>
  <si>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</si>
  <si>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</si>
  <si>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</si>
  <si>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</si>
  <si>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</si>
  <si>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</si>
  <si>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</si>
  <si>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</si>
  <si>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</si>
  <si>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</si>
  <si>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</si>
  <si>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</si>
  <si>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</si>
  <si>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</si>
  <si>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</si>
  <si>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</si>
  <si>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</si>
  <si>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</si>
  <si>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</si>
  <si>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</si>
  <si>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</si>
  <si>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</si>
  <si>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</si>
  <si>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</si>
  <si>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</si>
  <si>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</si>
  <si>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</si>
  <si>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</si>
  <si>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</si>
  <si>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</si>
  <si>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</si>
  <si>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</si>
  <si>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</si>
  <si>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</si>
  <si>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</si>
  <si>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</si>
  <si>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</si>
  <si>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</si>
  <si>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</si>
  <si>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</si>
  <si>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</si>
  <si>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</si>
  <si>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</si>
  <si>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</si>
  <si>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</si>
  <si>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</si>
  <si>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</si>
  <si>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</si>
  <si>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</si>
  <si>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</si>
  <si>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</si>
  <si>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</si>
  <si>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</si>
  <si>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</si>
  <si>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</si>
  <si>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</si>
  <si>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</si>
  <si>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</si>
  <si>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</si>
  <si>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</si>
  <si>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</si>
  <si>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</si>
  <si>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</si>
  <si>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</si>
  <si>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</si>
  <si>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</si>
  <si>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</si>
  <si>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</si>
  <si>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</si>
  <si>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</si>
  <si>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</si>
  <si>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</si>
  <si>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</si>
  <si>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</si>
  <si>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</si>
  <si>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</si>
  <si>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</si>
  <si>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</si>
  <si>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</si>
  <si>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</si>
  <si>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</si>
  <si>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</si>
  <si>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</si>
  <si>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</si>
  <si>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</si>
  <si>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</si>
  <si>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</si>
  <si>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</si>
  <si>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</si>
  <si>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</si>
  <si>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</si>
  <si>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</si>
  <si>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</si>
  <si>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</si>
  <si>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</si>
  <si>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</si>
  <si>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</si>
  <si>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</si>
  <si>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</si>
  <si>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</si>
  <si>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</si>
  <si>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</si>
  <si>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</si>
  <si>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</si>
  <si>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</si>
  <si>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</si>
  <si>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</si>
  <si>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</si>
  <si>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</si>
  <si>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</si>
  <si>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</si>
  <si>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</si>
  <si>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</si>
  <si>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</si>
  <si>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</si>
  <si>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</si>
  <si>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</si>
  <si>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</si>
  <si>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</si>
  <si>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</si>
  <si>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</si>
  <si>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</si>
  <si>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</si>
  <si>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</si>
  <si>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</si>
  <si>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</si>
  <si>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</si>
  <si>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</si>
  <si>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</si>
  <si>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</si>
  <si>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</si>
  <si>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</si>
  <si>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</si>
  <si>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</si>
  <si>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</si>
  <si>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</si>
  <si>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</si>
  <si>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</si>
  <si>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</si>
  <si>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</si>
  <si>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</si>
  <si>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</si>
  <si>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</si>
  <si>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</si>
  <si>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</si>
  <si>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</si>
  <si>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</si>
  <si>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</si>
  <si>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</si>
  <si>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</si>
  <si>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</si>
  <si>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</si>
  <si>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</si>
  <si>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</si>
  <si>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</si>
  <si>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</si>
  <si>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</si>
  <si>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</si>
  <si>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</si>
  <si>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</si>
  <si>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</si>
  <si>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</si>
  <si>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</si>
  <si>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</si>
  <si>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</si>
  <si>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</si>
  <si>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</si>
  <si>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</si>
  <si>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</si>
  <si>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</si>
  <si>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</si>
  <si>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</si>
  <si>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</si>
  <si>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</si>
  <si>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</si>
  <si>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</si>
  <si>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</si>
  <si>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</si>
  <si>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</si>
  <si>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</si>
  <si>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</si>
  <si>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</si>
  <si>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</si>
  <si>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</si>
  <si>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</si>
  <si>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</si>
  <si>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</si>
  <si>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</si>
  <si>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</si>
  <si>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</si>
  <si>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</si>
  <si>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</si>
  <si>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</si>
  <si>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</si>
  <si>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</si>
  <si>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</si>
  <si>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</si>
  <si>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</si>
  <si>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</si>
  <si>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</si>
  <si>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</si>
  <si>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</si>
  <si>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</si>
  <si>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</si>
  <si>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</si>
  <si>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</si>
  <si>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</si>
  <si>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</si>
  <si>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</si>
  <si>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</si>
  <si>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</si>
  <si>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</si>
  <si>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</si>
  <si>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</si>
  <si>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</si>
  <si>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</si>
  <si>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</si>
  <si>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</si>
  <si>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</si>
  <si>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</si>
  <si>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</si>
  <si>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</si>
  <si>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</si>
  <si>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</si>
  <si>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</si>
  <si>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</si>
  <si>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</si>
  <si>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</si>
  <si>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</si>
  <si>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</si>
  <si>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</si>
  <si>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</si>
  <si>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</si>
  <si>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</si>
  <si>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</si>
  <si>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</si>
  <si>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</si>
  <si>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</si>
  <si>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</si>
  <si>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</si>
  <si>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</si>
  <si>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</si>
  <si>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</si>
  <si>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</si>
  <si>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</si>
  <si>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</si>
  <si>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</si>
  <si>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</si>
  <si>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</si>
  <si>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</si>
  <si>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</si>
  <si>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</si>
  <si>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</si>
  <si>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</si>
  <si>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</si>
  <si>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</si>
  <si>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</si>
  <si>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</si>
  <si>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</si>
  <si>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</si>
  <si>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</si>
  <si>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</si>
  <si>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</si>
  <si>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</si>
  <si>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</si>
  <si>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</si>
  <si>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</si>
  <si>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</si>
  <si>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</si>
  <si>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</si>
  <si>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</si>
  <si>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</si>
  <si>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</si>
  <si>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</si>
  <si>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</si>
  <si>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</si>
  <si>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</si>
  <si>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</si>
  <si>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</si>
  <si>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</si>
  <si>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</si>
  <si>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</si>
  <si>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</si>
  <si>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</si>
  <si>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</si>
  <si>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</si>
  <si>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</si>
  <si>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</si>
  <si>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</si>
  <si>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</si>
  <si>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</si>
  <si>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</si>
  <si>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</si>
  <si>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</si>
  <si>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</si>
  <si>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</si>
  <si>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</si>
  <si>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</si>
  <si>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</si>
  <si>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</si>
  <si>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</si>
  <si>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</si>
  <si>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</si>
  <si>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</si>
  <si>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</si>
  <si>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</si>
  <si>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</si>
  <si>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</si>
  <si>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</si>
  <si>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</si>
  <si>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</si>
  <si>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</si>
  <si>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</si>
  <si>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</si>
  <si>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</si>
  <si>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</si>
  <si>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</si>
  <si>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</si>
  <si>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</si>
  <si>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</si>
  <si>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</si>
  <si>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</si>
  <si>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</si>
  <si>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</si>
  <si>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</si>
  <si>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</si>
  <si>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</si>
  <si>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</si>
  <si>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</si>
  <si>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</si>
  <si>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</si>
  <si>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</si>
  <si>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</si>
  <si>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</si>
  <si>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</si>
  <si>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</si>
  <si>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</si>
  <si>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</si>
  <si>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</si>
  <si>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</si>
  <si>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</si>
  <si>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</si>
  <si>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</si>
  <si>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</si>
  <si>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</si>
  <si>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</si>
  <si>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</si>
  <si>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</si>
  <si>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</si>
  <si>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</si>
  <si>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</si>
  <si>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</si>
  <si>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</si>
  <si>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</si>
  <si>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</si>
  <si>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</si>
  <si>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</si>
  <si>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</si>
  <si>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</si>
  <si>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</si>
  <si>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</si>
  <si>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</si>
  <si>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</si>
  <si>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</si>
  <si>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</si>
  <si>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</si>
  <si>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</si>
  <si>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</si>
  <si>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</si>
  <si>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</si>
  <si>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</si>
  <si>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</si>
  <si>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</si>
  <si>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</si>
  <si>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</si>
  <si>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</si>
  <si>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</si>
  <si>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</si>
  <si>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</si>
  <si>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</si>
  <si>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</si>
  <si>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</si>
  <si>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</si>
  <si>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</si>
  <si>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</si>
  <si>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</si>
  <si>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</si>
  <si>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</si>
  <si>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</si>
  <si>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</si>
  <si>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</si>
  <si>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</si>
  <si>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</si>
  <si>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</si>
  <si>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</si>
  <si>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</si>
  <si>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</si>
  <si>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</si>
  <si>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</si>
  <si>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</si>
  <si>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</si>
  <si>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</si>
  <si>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</si>
  <si>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</si>
  <si>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</si>
  <si>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</si>
  <si>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</si>
  <si>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</si>
  <si>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</si>
  <si>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</si>
  <si>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</si>
  <si>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</si>
  <si>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</si>
  <si>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</si>
  <si>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</si>
  <si>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</si>
  <si>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</si>
  <si>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</si>
  <si>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</si>
  <si>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</si>
  <si>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</si>
  <si>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</si>
  <si>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</si>
  <si>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</si>
  <si>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</si>
  <si>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</si>
  <si>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</si>
  <si>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</si>
  <si>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</si>
  <si>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</si>
  <si>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</si>
  <si>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</si>
  <si>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</si>
  <si>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</si>
  <si>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</si>
  <si>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</si>
  <si>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</si>
  <si>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</si>
  <si>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</si>
  <si>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</si>
  <si>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</si>
  <si>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</si>
  <si>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</si>
  <si>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</si>
  <si>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</si>
  <si>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</si>
  <si>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</si>
  <si>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</si>
  <si>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</si>
  <si>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</si>
  <si>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</si>
  <si>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</si>
  <si>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</si>
  <si>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</si>
  <si>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</si>
  <si>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</si>
  <si>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</si>
  <si>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</si>
  <si>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</si>
  <si>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</si>
  <si>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</si>
  <si>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</si>
  <si>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</si>
  <si>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</si>
  <si>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</si>
  <si>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</si>
  <si>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</si>
  <si>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</si>
  <si>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</si>
  <si>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</si>
  <si>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</si>
  <si>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</si>
  <si>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</si>
  <si>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</si>
  <si>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</si>
  <si>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</si>
  <si>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</si>
  <si>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</si>
  <si>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</si>
  <si>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</si>
  <si>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</si>
  <si>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</si>
  <si>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</si>
  <si>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</si>
  <si>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</si>
  <si>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</si>
  <si>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</si>
  <si>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</si>
  <si>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</si>
  <si>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</si>
  <si>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</si>
  <si>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</si>
  <si>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</si>
  <si>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</si>
  <si>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</si>
  <si>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</si>
  <si>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</si>
  <si>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</si>
  <si>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</si>
  <si>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</si>
  <si>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</si>
  <si>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</si>
  <si>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</si>
  <si>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</si>
  <si>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</si>
  <si>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</si>
  <si>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</si>
  <si>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</si>
  <si>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</si>
  <si>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</si>
  <si>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</si>
  <si>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</si>
  <si>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</si>
  <si>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</si>
  <si>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</si>
  <si>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</si>
  <si>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</si>
  <si>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</si>
  <si>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</si>
  <si>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</si>
  <si>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</si>
  <si>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</si>
  <si>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</si>
  <si>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</si>
  <si>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</si>
  <si>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</si>
  <si>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</si>
  <si>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</si>
  <si>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</si>
  <si>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</si>
  <si>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</si>
  <si>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</si>
  <si>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</si>
  <si>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</si>
  <si>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</si>
  <si>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</si>
  <si>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</si>
  <si>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</si>
  <si>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</si>
  <si>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</si>
  <si>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</si>
  <si>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</si>
  <si>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</si>
  <si>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</si>
  <si>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</si>
  <si>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</si>
  <si>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</si>
  <si>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</si>
  <si>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</si>
  <si>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</si>
  <si>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</si>
  <si>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</si>
  <si>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</si>
  <si>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</si>
  <si>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</si>
  <si>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</si>
  <si>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</si>
  <si>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</si>
  <si>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</si>
  <si>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</si>
  <si>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</si>
  <si>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</si>
  <si>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</si>
  <si>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</si>
  <si>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</si>
  <si>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</si>
  <si>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</si>
  <si>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</si>
  <si>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</si>
  <si>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</si>
  <si>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</si>
  <si>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</si>
  <si>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</si>
  <si>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</si>
  <si>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</si>
  <si>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</si>
  <si>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</si>
  <si>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</si>
  <si>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</si>
  <si>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</si>
  <si>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</si>
  <si>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</si>
  <si>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</si>
  <si>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</si>
  <si>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</si>
  <si>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</si>
  <si>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</si>
  <si>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</si>
  <si>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</si>
  <si>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</si>
  <si>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</si>
  <si>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</si>
  <si>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</si>
  <si>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</si>
  <si>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</si>
  <si>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</si>
  <si>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</si>
  <si>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</si>
  <si>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</si>
  <si>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</si>
  <si>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</si>
  <si>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</si>
  <si>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</si>
  <si>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</si>
  <si>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</si>
  <si>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</si>
  <si>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</si>
  <si>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</si>
  <si>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</si>
  <si>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</si>
  <si>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</si>
  <si>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</si>
  <si>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</si>
  <si>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</si>
  <si>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</si>
  <si>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</si>
  <si>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</si>
  <si>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</si>
  <si>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</si>
  <si>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</si>
  <si>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</si>
  <si>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</si>
  <si>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</si>
  <si>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</si>
  <si>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</si>
  <si>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</si>
  <si>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</si>
  <si>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</si>
  <si>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</si>
  <si>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</si>
  <si>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</si>
  <si>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</si>
  <si>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</si>
  <si>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</si>
  <si>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</si>
  <si>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</si>
  <si>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</si>
  <si>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</si>
  <si>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</si>
  <si>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</si>
  <si>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</si>
  <si>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</si>
  <si>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</si>
  <si>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</si>
  <si>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</si>
  <si>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</si>
  <si>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</si>
  <si>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</si>
  <si>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</si>
  <si>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</si>
  <si>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</si>
  <si>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</si>
  <si>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</si>
  <si>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</si>
  <si>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</si>
  <si>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</si>
  <si>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</si>
  <si>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</si>
  <si>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</si>
  <si>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</si>
  <si>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</si>
  <si>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</si>
  <si>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</si>
  <si>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</si>
  <si>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</si>
  <si>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</si>
  <si>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</si>
  <si>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</si>
  <si>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</si>
  <si>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</si>
  <si>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</si>
  <si>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</si>
  <si>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</si>
  <si>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</si>
  <si>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</si>
  <si>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</si>
  <si>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</si>
  <si>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</si>
  <si>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</si>
  <si>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</si>
  <si>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</si>
  <si>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</si>
  <si>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</si>
  <si>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</si>
  <si>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</si>
  <si>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</si>
  <si>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</si>
  <si>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</si>
  <si>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</si>
  <si>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</si>
  <si>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</si>
  <si>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</si>
  <si>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</si>
  <si>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</si>
  <si>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</si>
  <si>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</si>
  <si>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</si>
  <si>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</si>
  <si>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</si>
  <si>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</si>
  <si>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</si>
  <si>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</si>
  <si>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</si>
  <si>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</si>
  <si>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</si>
  <si>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</si>
  <si>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</si>
  <si>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</si>
  <si>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</si>
  <si>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</si>
  <si>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</si>
  <si>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</si>
  <si>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</si>
  <si>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</si>
  <si>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</si>
  <si>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</si>
  <si>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</si>
  <si>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</si>
  <si>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</si>
  <si>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</si>
  <si>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</si>
  <si>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</si>
  <si>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</si>
  <si>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</si>
  <si>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</si>
  <si>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</si>
  <si>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</si>
  <si>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</si>
  <si>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</si>
  <si>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</si>
  <si>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</si>
  <si>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</si>
  <si>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</si>
  <si>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</si>
  <si>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</si>
  <si>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</si>
  <si>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</si>
  <si>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</si>
  <si>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</si>
  <si>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</si>
  <si>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</si>
  <si>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</si>
  <si>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</si>
  <si>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</si>
  <si>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</si>
  <si>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</si>
  <si>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</si>
  <si>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</si>
  <si>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</si>
  <si>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</si>
  <si>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</si>
  <si>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</si>
  <si>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</si>
  <si>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</si>
  <si>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</si>
  <si>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</si>
  <si>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</si>
  <si>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</si>
  <si>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</si>
  <si>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</si>
  <si>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</si>
  <si>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</si>
  <si>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</si>
  <si>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</si>
  <si>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</si>
  <si>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</si>
  <si>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</si>
  <si>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</si>
  <si>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</si>
  <si>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</si>
  <si>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</si>
  <si>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</si>
  <si>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</si>
  <si>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</si>
  <si>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</si>
  <si>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</si>
  <si>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</si>
  <si>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</si>
  <si>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</si>
  <si>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</si>
  <si>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</si>
  <si>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</si>
  <si>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</si>
  <si>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</si>
  <si>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</si>
  <si>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</si>
  <si>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</si>
  <si>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</si>
  <si>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</si>
  <si>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</si>
  <si>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</si>
  <si>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</si>
  <si>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</si>
  <si>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</si>
  <si>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</si>
  <si>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</si>
  <si>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</si>
  <si>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</si>
  <si>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</si>
  <si>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</si>
  <si>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</si>
  <si>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</si>
  <si>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</si>
  <si>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</si>
  <si>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</si>
  <si>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</si>
  <si>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</si>
  <si>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</si>
  <si>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</si>
  <si>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</si>
  <si>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</si>
  <si>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</si>
  <si>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</si>
  <si>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</si>
  <si>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</si>
  <si>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</si>
  <si>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</si>
  <si>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</si>
  <si>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</si>
  <si>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</si>
  <si>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</si>
  <si>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</si>
  <si>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</si>
  <si>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</si>
  <si>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</si>
  <si>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</si>
  <si>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</si>
  <si>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</si>
  <si>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</si>
  <si>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</si>
  <si>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</si>
  <si>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</si>
  <si>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</si>
  <si>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</si>
  <si>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</si>
  <si>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</si>
  <si>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</si>
  <si>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</si>
  <si>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</si>
  <si>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</si>
  <si>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</si>
  <si>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</si>
  <si>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</si>
  <si>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</si>
  <si>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</si>
  <si>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</si>
  <si>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</si>
  <si>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</si>
  <si>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</si>
  <si>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</si>
  <si>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</si>
  <si>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</si>
  <si>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</si>
  <si>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</si>
  <si>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</si>
  <si>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</si>
  <si>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</si>
  <si>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</si>
  <si>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</si>
  <si>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</si>
  <si>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</si>
  <si>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</si>
  <si>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</si>
  <si>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</si>
  <si>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</si>
  <si>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</si>
  <si>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</si>
  <si>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</si>
  <si>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</si>
  <si>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</si>
  <si>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</si>
  <si>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</si>
  <si>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</si>
  <si>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</si>
  <si>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</si>
  <si>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</si>
  <si>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</si>
  <si>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</si>
  <si>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</si>
  <si>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</si>
  <si>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</si>
  <si>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</si>
  <si>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</si>
  <si>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</si>
  <si>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</si>
  <si>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</si>
  <si>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</si>
  <si>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</si>
  <si>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</si>
  <si>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</si>
  <si>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</si>
  <si>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</si>
  <si>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</si>
  <si>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</si>
  <si>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</si>
  <si>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</si>
  <si>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</si>
  <si>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</si>
  <si>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</si>
  <si>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</si>
  <si>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</si>
  <si>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</si>
  <si>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</si>
  <si>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</si>
  <si>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</si>
  <si>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</si>
  <si>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</si>
  <si>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</si>
  <si>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</si>
  <si>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</si>
  <si>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</si>
  <si>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</si>
  <si>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</si>
  <si>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</si>
  <si>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</si>
  <si>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</si>
  <si>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</si>
  <si>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</si>
  <si>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</si>
  <si>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</si>
  <si>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</si>
  <si>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</si>
  <si>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</si>
  <si>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</si>
  <si>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</si>
  <si>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</si>
  <si>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</si>
  <si>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</si>
  <si>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</si>
  <si>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</si>
  <si>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</si>
  <si>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</si>
  <si>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</si>
  <si>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</si>
  <si>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</si>
  <si>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</si>
  <si>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</si>
  <si>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</si>
  <si>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</si>
  <si>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</si>
  <si>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</si>
  <si>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</si>
  <si>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</si>
  <si>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</si>
  <si>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</si>
  <si>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</si>
  <si>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</si>
  <si>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</si>
  <si>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</si>
  <si>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</si>
  <si>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</si>
  <si>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</si>
  <si>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</si>
  <si>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</si>
  <si>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</si>
  <si>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</si>
  <si>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</si>
  <si>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</si>
  <si>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</si>
  <si>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</si>
  <si>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</si>
  <si>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</si>
  <si>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</si>
  <si>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</si>
  <si>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</si>
  <si>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</si>
  <si>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</si>
  <si>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</si>
  <si>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</si>
  <si>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</si>
  <si>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</si>
  <si>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</si>
  <si>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</si>
  <si>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</si>
  <si>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</si>
  <si>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</si>
  <si>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</si>
  <si>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</si>
  <si>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</si>
  <si>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</si>
  <si>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</si>
  <si>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</si>
  <si>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</si>
  <si>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</si>
  <si>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</si>
  <si>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</si>
  <si>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</si>
  <si>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</si>
  <si>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</si>
  <si>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</si>
  <si>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</si>
  <si>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</si>
  <si>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</si>
  <si>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</si>
  <si>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</si>
  <si>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</si>
  <si>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</si>
  <si>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</si>
  <si>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</si>
  <si>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</si>
  <si>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</si>
  <si>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</si>
  <si>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</si>
  <si>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</si>
  <si>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</si>
  <si>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</si>
  <si>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</si>
  <si>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</si>
  <si>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</si>
  <si>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</si>
  <si>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</si>
  <si>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</si>
  <si>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</si>
  <si>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</si>
  <si>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</si>
  <si>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</si>
  <si>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</si>
  <si>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</si>
  <si>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</si>
  <si>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</si>
  <si>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</si>
  <si>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</si>
  <si>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</si>
  <si>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</si>
  <si>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</si>
  <si>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</si>
  <si>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</si>
  <si>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</si>
  <si>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</si>
  <si>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</si>
  <si>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</si>
  <si>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</si>
  <si>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</si>
  <si>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</si>
  <si>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</si>
  <si>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</si>
  <si>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</si>
  <si>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</si>
  <si>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</si>
  <si>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</si>
  <si>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</si>
  <si>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</si>
  <si>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</si>
  <si>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</si>
  <si>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</si>
  <si>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</si>
  <si>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</si>
  <si>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</si>
  <si>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</si>
  <si>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</si>
  <si>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</si>
  <si>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</si>
  <si>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</si>
  <si>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</si>
  <si>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</si>
  <si>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</si>
  <si>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</si>
  <si>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</si>
  <si>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</si>
  <si>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</si>
  <si>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</si>
  <si>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</si>
  <si>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</si>
  <si>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</si>
  <si>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</si>
  <si>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</si>
  <si>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</si>
  <si>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</si>
  <si>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</si>
  <si>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</si>
  <si>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</si>
  <si>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</si>
  <si>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</si>
  <si>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</si>
  <si>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</si>
  <si>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</si>
  <si>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</si>
  <si>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</si>
  <si>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</si>
  <si>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</si>
  <si>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</si>
  <si>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</si>
  <si>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</si>
  <si>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</si>
  <si>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</si>
  <si>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</si>
  <si>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</si>
  <si>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</si>
  <si>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</si>
  <si>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</si>
  <si>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</si>
  <si>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</si>
  <si>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</si>
  <si>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</si>
  <si>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</si>
  <si>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</si>
  <si>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</si>
  <si>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</si>
  <si>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</si>
  <si>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</si>
  <si>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</si>
  <si>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</si>
  <si>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</si>
  <si>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</si>
  <si>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</si>
  <si>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</si>
  <si>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</si>
  <si>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</si>
  <si>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</si>
  <si>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</si>
  <si>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</si>
  <si>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</si>
  <si>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</si>
  <si>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</si>
  <si>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</si>
  <si>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</si>
  <si>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</si>
  <si>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</si>
  <si>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</si>
  <si>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</si>
  <si>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</si>
  <si>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</si>
  <si>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</si>
  <si>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</si>
  <si>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</si>
  <si>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</si>
  <si>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</si>
  <si>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</si>
  <si>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</si>
  <si>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</si>
  <si>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</si>
  <si>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</si>
  <si>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</si>
  <si>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</si>
  <si>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</si>
  <si>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</si>
  <si>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</si>
  <si>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</si>
  <si>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</si>
  <si>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</si>
  <si>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</si>
  <si>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</si>
  <si>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</si>
  <si>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</si>
  <si>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</si>
  <si>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</si>
  <si>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</si>
  <si>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</si>
  <si>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</si>
  <si>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</si>
  <si>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</si>
  <si>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</si>
  <si>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</si>
  <si>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</si>
  <si>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</si>
  <si>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</si>
  <si>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</si>
  <si>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</si>
  <si>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</si>
  <si>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</si>
  <si>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</si>
  <si>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</si>
  <si>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</si>
  <si>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</si>
  <si>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</si>
  <si>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</si>
  <si>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</si>
  <si>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</si>
  <si>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</si>
  <si>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</si>
  <si>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</si>
  <si>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</si>
  <si>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</si>
  <si>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</si>
  <si>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</si>
  <si>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</si>
  <si>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</si>
  <si>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</si>
  <si>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</si>
  <si>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</si>
  <si>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</si>
  <si>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</si>
  <si>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</si>
  <si>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</si>
  <si>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</si>
  <si>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</si>
  <si>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</si>
  <si>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</si>
  <si>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</si>
  <si>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</si>
  <si>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</si>
  <si>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</si>
  <si>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</si>
  <si>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</si>
  <si>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</si>
  <si>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</si>
  <si>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</si>
  <si>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</si>
  <si>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</si>
  <si>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</si>
  <si>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</si>
  <si>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</si>
  <si>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</si>
  <si>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</si>
  <si>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</si>
  <si>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</si>
  <si>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</si>
  <si>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</si>
  <si>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</si>
  <si>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</si>
  <si>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</si>
  <si>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</si>
  <si>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</si>
  <si>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</si>
  <si>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</si>
  <si>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</si>
  <si>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</si>
  <si>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</si>
  <si>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</si>
  <si>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</si>
  <si>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</si>
  <si>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</si>
  <si>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</si>
  <si>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</si>
  <si>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</si>
  <si>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</si>
  <si>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</si>
  <si>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</si>
  <si>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</si>
  <si>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</si>
  <si>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</si>
  <si>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</si>
  <si>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</si>
  <si>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</si>
  <si>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</si>
  <si>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</si>
  <si>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</si>
  <si>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</si>
  <si>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</si>
  <si>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</si>
  <si>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</si>
  <si>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</si>
  <si>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</si>
  <si>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</si>
  <si>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</si>
  <si>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</si>
  <si>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</si>
  <si>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</si>
  <si>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</si>
  <si>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</si>
  <si>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</si>
  <si>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</si>
  <si>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</si>
  <si>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</si>
  <si>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</si>
  <si>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</si>
  <si>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</si>
  <si>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</si>
  <si>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</si>
  <si>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</si>
  <si>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</si>
  <si>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</si>
  <si>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</si>
  <si>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</si>
  <si>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</si>
  <si>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</si>
  <si>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</si>
  <si>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</si>
  <si>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</si>
  <si>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</si>
  <si>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</si>
  <si>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</si>
  <si>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</si>
  <si>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</si>
  <si>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</si>
  <si>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</si>
  <si>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</si>
  <si>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</si>
  <si>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</si>
  <si>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</si>
  <si>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</si>
  <si>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</si>
  <si>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</si>
  <si>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</si>
  <si>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</si>
  <si>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</si>
  <si>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</si>
  <si>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</si>
  <si>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</si>
  <si>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</si>
  <si>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</si>
  <si>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</si>
  <si>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</si>
  <si>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</si>
  <si>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</si>
  <si>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</si>
  <si>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</si>
  <si>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</si>
  <si>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</si>
  <si>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</si>
  <si>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</si>
  <si>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</si>
  <si>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</si>
  <si>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</si>
  <si>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</si>
  <si>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</si>
  <si>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</si>
  <si>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</si>
  <si>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</si>
  <si>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</si>
  <si>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</si>
  <si>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</si>
  <si>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</si>
  <si>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</si>
  <si>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</si>
  <si>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</si>
  <si>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</si>
  <si>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</si>
  <si>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</si>
  <si>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</si>
  <si>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</si>
  <si>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</si>
  <si>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</si>
  <si>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</si>
  <si>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</si>
  <si>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</si>
  <si>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</si>
  <si>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</si>
  <si>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</si>
  <si>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</si>
  <si>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</si>
  <si>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</si>
  <si>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</si>
  <si>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</si>
  <si>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</si>
  <si>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</si>
  <si>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</si>
  <si>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</si>
  <si>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</si>
  <si>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</si>
  <si>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</si>
  <si>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</si>
  <si>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</si>
  <si>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</si>
  <si>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</si>
  <si>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</si>
  <si>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</si>
  <si>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</si>
  <si>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</si>
  <si>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</si>
  <si>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</si>
  <si>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</si>
  <si>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</si>
  <si>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</si>
  <si>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</si>
  <si>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</si>
  <si>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</si>
  <si>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</si>
  <si>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</si>
  <si>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</si>
  <si>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</si>
  <si>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</si>
  <si>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</si>
  <si>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</si>
  <si>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</si>
  <si>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</si>
  <si>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</si>
  <si>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</si>
  <si>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</si>
  <si>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</si>
  <si>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</si>
  <si>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</si>
  <si>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</si>
  <si>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</si>
  <si>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</si>
  <si>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</si>
  <si>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</si>
  <si>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</si>
  <si>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</si>
  <si>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</si>
  <si>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</si>
  <si>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</si>
  <si>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</si>
  <si>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</si>
  <si>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</si>
  <si>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</si>
  <si>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</si>
  <si>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</si>
  <si>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</si>
  <si>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</si>
  <si>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</si>
  <si>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</si>
  <si>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</si>
  <si>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</si>
  <si>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</si>
  <si>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</si>
  <si>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</si>
  <si>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</si>
  <si>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</si>
  <si>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</si>
  <si>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</si>
  <si>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</si>
  <si>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</si>
  <si>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</si>
  <si>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</si>
  <si>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</si>
  <si>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</si>
  <si>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</si>
  <si>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</si>
  <si>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</si>
  <si>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</si>
  <si>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</si>
  <si>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</si>
  <si>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</si>
  <si>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</si>
  <si>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</si>
  <si>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</si>
  <si>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</si>
  <si>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</si>
  <si>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</si>
  <si>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</si>
  <si>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</si>
  <si>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</si>
  <si>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</si>
  <si>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</si>
  <si>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</si>
  <si>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</si>
  <si>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</si>
  <si>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</si>
  <si>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</si>
  <si>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</si>
  <si>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</si>
  <si>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</si>
  <si>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</si>
  <si>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</si>
  <si>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</si>
  <si>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</si>
  <si>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</si>
  <si>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</si>
  <si>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</si>
  <si>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</si>
  <si>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</si>
  <si>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</si>
  <si>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</si>
  <si>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</si>
  <si>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</si>
  <si>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</si>
  <si>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</si>
  <si>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</si>
  <si>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</si>
  <si>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</si>
  <si>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</si>
  <si>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</si>
  <si>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</si>
  <si>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</si>
  <si>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</si>
  <si>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</si>
  <si>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</si>
  <si>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</si>
  <si>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</si>
  <si>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</si>
  <si>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</si>
  <si>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</si>
  <si>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</si>
  <si>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</si>
  <si>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</si>
  <si>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</si>
  <si>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</si>
  <si>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</si>
  <si>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</si>
  <si>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</si>
  <si>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</si>
  <si>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</si>
  <si>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</si>
  <si>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</si>
  <si>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</si>
  <si>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</si>
  <si>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</si>
  <si>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</si>
  <si>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</si>
  <si>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</si>
  <si>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</si>
  <si>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</si>
  <si>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</si>
  <si>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</si>
  <si>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</si>
  <si>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</si>
  <si>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</si>
  <si>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</si>
  <si>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</si>
  <si>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</si>
  <si>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</si>
  <si>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</si>
  <si>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</si>
  <si>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</si>
  <si>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</si>
  <si>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</si>
  <si>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</si>
  <si>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</si>
  <si>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</si>
  <si>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</si>
  <si>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</si>
  <si>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</si>
  <si>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</si>
  <si>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</si>
  <si>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</si>
  <si>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</si>
  <si>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</si>
  <si>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</si>
  <si>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</si>
  <si>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</si>
  <si>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</si>
  <si>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</si>
  <si>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</si>
  <si>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</si>
  <si>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</si>
  <si>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</si>
  <si>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</si>
  <si>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</si>
  <si>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</si>
  <si>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</si>
  <si>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</si>
  <si>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</si>
  <si>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</si>
  <si>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</si>
  <si>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</si>
  <si>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</si>
  <si>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</si>
  <si>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</si>
  <si>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</si>
  <si>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</si>
  <si>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</si>
  <si>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</si>
  <si>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</si>
  <si>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</si>
  <si>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</si>
  <si>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</si>
  <si>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</si>
  <si>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</si>
  <si>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</si>
  <si>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</si>
  <si>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</si>
  <si>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</si>
  <si>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</si>
  <si>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</si>
  <si>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</si>
  <si>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</si>
  <si>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</si>
  <si>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</si>
  <si>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</si>
  <si>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</si>
  <si>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</si>
  <si>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</si>
  <si>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</si>
  <si>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</si>
  <si>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</si>
  <si>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</si>
  <si>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</si>
  <si>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</si>
  <si>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</si>
  <si>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</si>
  <si>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</si>
  <si>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</si>
  <si>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</si>
  <si>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</si>
  <si>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</si>
  <si>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</si>
  <si>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</si>
  <si>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</si>
  <si>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</si>
  <si>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</si>
  <si>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</si>
  <si>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</si>
  <si>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</si>
  <si>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</si>
  <si>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</si>
  <si>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</si>
  <si>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</si>
  <si>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</si>
  <si>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</si>
  <si>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</si>
  <si>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</si>
  <si>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</si>
  <si>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</si>
  <si>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</si>
  <si>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</si>
  <si>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</si>
  <si>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</si>
  <si>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</si>
  <si>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</si>
  <si>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</si>
  <si>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</si>
  <si>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</si>
  <si>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</si>
  <si>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</si>
  <si>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</si>
  <si>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</si>
  <si>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</si>
  <si>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</si>
  <si>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</si>
  <si>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</si>
  <si>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</si>
  <si>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</si>
  <si>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</si>
  <si>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</si>
  <si>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</si>
  <si>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</si>
  <si>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</si>
  <si>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</si>
  <si>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</si>
  <si>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</si>
  <si>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</si>
  <si>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</si>
  <si>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</si>
  <si>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</si>
  <si>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</si>
  <si>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</si>
  <si>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</si>
  <si>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</si>
  <si>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</si>
  <si>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</si>
  <si>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</si>
  <si>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</si>
  <si>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</si>
  <si>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</si>
  <si>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</si>
  <si>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</si>
  <si>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</si>
  <si>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</si>
  <si>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</si>
  <si>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</si>
  <si>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</si>
  <si>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</si>
  <si>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</si>
  <si>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</si>
  <si>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</si>
  <si>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</si>
  <si>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</si>
  <si>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</si>
  <si>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</si>
  <si>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</si>
  <si>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</si>
  <si>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</si>
  <si>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</si>
  <si>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</si>
  <si>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</si>
  <si>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</si>
  <si>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</si>
  <si>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</si>
  <si>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</si>
  <si>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</si>
  <si>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</si>
  <si>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</si>
  <si>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</si>
  <si>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</si>
  <si>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</si>
  <si>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</si>
  <si>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</si>
  <si>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</si>
  <si>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</si>
  <si>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</si>
  <si>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</si>
  <si>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</si>
  <si>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</si>
  <si>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</si>
  <si>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</si>
  <si>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</si>
  <si>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</si>
  <si>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</si>
  <si>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</si>
  <si>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</si>
  <si>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</si>
  <si>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</si>
  <si>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</si>
  <si>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</si>
  <si>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</si>
  <si>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</si>
  <si>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</si>
  <si>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</si>
  <si>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</si>
  <si>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</si>
  <si>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</si>
  <si>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</si>
  <si>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</si>
  <si>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</si>
  <si>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</si>
  <si>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</si>
  <si>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</si>
  <si>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</si>
  <si>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</si>
  <si>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</si>
  <si>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</si>
  <si>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</si>
  <si>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</si>
  <si>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</si>
  <si>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</si>
  <si>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</si>
  <si>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</si>
  <si>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</si>
  <si>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</si>
  <si>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</si>
  <si>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</si>
  <si>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</si>
  <si>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</si>
  <si>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</si>
  <si>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</si>
  <si>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</si>
  <si>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</si>
  <si>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</si>
  <si>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</si>
  <si>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</si>
  <si>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</si>
  <si>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</si>
  <si>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</si>
  <si>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</si>
  <si>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</si>
  <si>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</si>
  <si>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</si>
  <si>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</si>
  <si>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</si>
  <si>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</si>
  <si>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</si>
  <si>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</si>
  <si>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</si>
  <si>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</si>
  <si>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</si>
  <si>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</si>
  <si>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</si>
  <si>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</si>
  <si>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</si>
  <si>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</si>
  <si>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</si>
  <si>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</si>
  <si>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</si>
  <si>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</si>
  <si>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</si>
  <si>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</si>
  <si>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</si>
  <si>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</si>
  <si>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</si>
  <si>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</si>
  <si>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</si>
  <si>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</si>
  <si>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</si>
  <si>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</si>
  <si>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</si>
  <si>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</si>
  <si>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</si>
  <si>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</si>
  <si>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</si>
  <si>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</si>
  <si>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</si>
  <si>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</si>
  <si>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</si>
  <si>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</si>
  <si>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</si>
  <si>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</si>
  <si>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</si>
  <si>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</si>
  <si>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</si>
  <si>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</si>
  <si>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</si>
  <si>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</si>
  <si>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</si>
  <si>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</si>
  <si>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</si>
  <si>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</si>
  <si>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</si>
  <si>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</si>
  <si>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</si>
  <si>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</si>
  <si>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</si>
  <si>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</si>
  <si>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</si>
  <si>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</si>
  <si>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</si>
  <si>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</si>
  <si>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</si>
  <si>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</si>
  <si>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</si>
  <si>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</si>
  <si>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</si>
  <si>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</si>
  <si>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</si>
  <si>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</si>
  <si>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</si>
  <si>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</si>
  <si>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</si>
  <si>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</si>
  <si>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</si>
  <si>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</si>
  <si>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</si>
  <si>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</si>
  <si>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</si>
  <si>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</si>
  <si>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</si>
  <si>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</si>
  <si>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</si>
  <si>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</si>
  <si>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</si>
  <si>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</si>
  <si>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</si>
  <si>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</si>
  <si>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</si>
  <si>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</si>
  <si>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</si>
  <si>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</si>
  <si>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</si>
  <si>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</si>
  <si>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</si>
  <si>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</si>
  <si>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</si>
  <si>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</si>
  <si>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</si>
  <si>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</si>
  <si>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</si>
  <si>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</si>
  <si>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</si>
  <si>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</si>
  <si>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</si>
  <si>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</si>
  <si>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</si>
  <si>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</si>
  <si>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</si>
  <si>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</si>
  <si>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</si>
  <si>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</si>
  <si>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</si>
  <si>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</si>
  <si>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</si>
  <si>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</si>
  <si>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</si>
  <si>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</si>
  <si>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</si>
  <si>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</si>
  <si>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</si>
  <si>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</si>
  <si>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</si>
  <si>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</si>
  <si>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</si>
  <si>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</si>
  <si>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</si>
  <si>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</si>
  <si>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</si>
  <si>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</si>
  <si>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</si>
  <si>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</si>
  <si>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</si>
  <si>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</si>
  <si>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</si>
  <si>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</si>
  <si>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</si>
  <si>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</si>
  <si>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</si>
  <si>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</si>
  <si>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</si>
  <si>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</si>
  <si>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</si>
  <si>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</si>
  <si>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</si>
  <si>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</si>
  <si>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</si>
  <si>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</si>
  <si>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</si>
  <si>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</si>
  <si>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</si>
  <si>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</si>
  <si>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</si>
  <si>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</si>
  <si>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</si>
  <si>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</si>
  <si>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</si>
  <si>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</si>
  <si>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</si>
  <si>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</si>
  <si>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</si>
  <si>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</si>
  <si>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</si>
  <si>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</si>
  <si>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</si>
  <si>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</si>
  <si>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</si>
  <si>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</si>
  <si>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</si>
  <si>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</si>
  <si>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</si>
  <si>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</si>
  <si>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</si>
  <si>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</si>
  <si>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</si>
  <si>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</si>
  <si>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</si>
  <si>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</si>
  <si>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</si>
  <si>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</si>
  <si>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</si>
  <si>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</si>
  <si>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</si>
  <si>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</si>
  <si>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</si>
  <si>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</si>
  <si>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</si>
  <si>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</si>
  <si>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</si>
  <si>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</si>
  <si>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</si>
  <si>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</si>
  <si>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</si>
  <si>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</si>
  <si>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</si>
  <si>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</si>
  <si>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</si>
  <si>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</si>
  <si>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</si>
  <si>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</si>
  <si>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</si>
  <si>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</si>
  <si>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</si>
  <si>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</si>
  <si>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</si>
  <si>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</si>
  <si>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</si>
  <si>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</si>
  <si>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</si>
  <si>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</si>
  <si>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</si>
  <si>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</si>
  <si>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</si>
  <si>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</si>
  <si>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</si>
  <si>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</si>
  <si>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</si>
  <si>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</si>
  <si>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</si>
  <si>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</si>
  <si>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</si>
  <si>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</si>
  <si>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</si>
  <si>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</si>
  <si>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</si>
  <si>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</si>
  <si>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</si>
  <si>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</si>
  <si>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</si>
  <si>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</si>
  <si>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</si>
  <si>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</si>
  <si>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</si>
  <si>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</si>
  <si>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</si>
  <si>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</si>
  <si>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</si>
  <si>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</si>
  <si>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</si>
  <si>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</si>
  <si>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</si>
  <si>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</si>
  <si>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</si>
  <si>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</si>
  <si>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</si>
  <si>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</si>
  <si>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</si>
  <si>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</si>
  <si>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</si>
  <si>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</si>
  <si>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</si>
  <si>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</si>
  <si>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</si>
  <si>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</si>
  <si>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</si>
  <si>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</si>
  <si>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</si>
  <si>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</si>
  <si>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</si>
  <si>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</si>
  <si>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</si>
  <si>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</si>
  <si>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</si>
  <si>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</si>
  <si>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</si>
  <si>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</si>
  <si>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</si>
  <si>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</si>
  <si>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</si>
  <si>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</si>
  <si>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</si>
  <si>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</si>
  <si>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</si>
  <si>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</si>
  <si>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</si>
  <si>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</si>
  <si>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</si>
  <si>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</si>
  <si>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</si>
  <si>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</si>
  <si>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</si>
  <si>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</si>
  <si>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</si>
  <si>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</si>
  <si>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</si>
  <si>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</si>
  <si>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</si>
  <si>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</si>
  <si>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</si>
  <si>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</si>
  <si>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</si>
  <si>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</si>
  <si>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</si>
  <si>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</si>
  <si>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</si>
  <si>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</si>
  <si>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</si>
  <si>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</si>
  <si>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</si>
  <si>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</si>
  <si>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</si>
  <si>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</si>
  <si>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</si>
  <si>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</si>
  <si>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</si>
  <si>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</si>
  <si>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</si>
  <si>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</si>
  <si>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</si>
  <si>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</si>
  <si>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</si>
  <si>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</si>
  <si>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</si>
  <si>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</si>
  <si>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</si>
  <si>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</si>
  <si>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</si>
  <si>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</si>
  <si>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</si>
  <si>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</si>
  <si>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</si>
  <si>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</si>
  <si>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</si>
  <si>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</si>
  <si>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</si>
  <si>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</si>
  <si>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</si>
  <si>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</si>
  <si>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</si>
  <si>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</si>
  <si>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</si>
  <si>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</si>
  <si>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</si>
  <si>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</si>
  <si>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</si>
  <si>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</si>
  <si>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</si>
  <si>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</si>
  <si>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</si>
  <si>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</si>
  <si>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</si>
  <si>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</si>
  <si>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</si>
  <si>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</si>
  <si>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</si>
  <si>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</si>
  <si>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</si>
  <si>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</si>
  <si>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</si>
  <si>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</si>
  <si>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</si>
  <si>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</si>
  <si>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</si>
  <si>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</si>
  <si>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</si>
  <si>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</si>
  <si>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</si>
  <si>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</si>
  <si>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</si>
  <si>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</si>
  <si>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</si>
  <si>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</si>
  <si>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</si>
  <si>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</si>
  <si>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</si>
  <si>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</si>
  <si>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</si>
  <si>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</si>
  <si>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</si>
  <si>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</si>
  <si>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</si>
  <si>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</si>
  <si>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</si>
  <si>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</si>
  <si>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</si>
  <si>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</si>
  <si>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</si>
  <si>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</si>
  <si>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</si>
  <si>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</si>
  <si>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</si>
  <si>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</si>
  <si>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</si>
  <si>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</si>
  <si>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</si>
  <si>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</si>
  <si>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</si>
  <si>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</si>
  <si>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</si>
  <si>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</si>
  <si>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</si>
  <si>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</si>
  <si>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</si>
  <si>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</si>
  <si>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</si>
  <si>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</si>
  <si>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</si>
  <si>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</si>
  <si>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</si>
  <si>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</si>
  <si>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</si>
  <si>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</si>
  <si>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</si>
  <si>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</si>
  <si>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</si>
  <si>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</si>
  <si>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</si>
  <si>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</si>
  <si>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</si>
  <si>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</si>
  <si>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</si>
  <si>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</si>
  <si>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</si>
  <si>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</si>
  <si>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</si>
  <si>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</si>
  <si>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</si>
  <si>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</si>
  <si>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</si>
  <si>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</si>
  <si>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</si>
  <si>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</si>
  <si>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</si>
  <si>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</si>
  <si>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</si>
  <si>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</si>
  <si>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</si>
  <si>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</si>
  <si>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</si>
  <si>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</si>
  <si>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</si>
  <si>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</si>
  <si>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</si>
  <si>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</si>
  <si>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</si>
  <si>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</si>
  <si>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</si>
  <si>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</si>
  <si>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</si>
  <si>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</si>
  <si>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</si>
  <si>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</si>
  <si>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</si>
  <si>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</si>
  <si>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</si>
  <si>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</si>
  <si>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</si>
  <si>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</si>
  <si>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</si>
  <si>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</si>
  <si>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</si>
  <si>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</si>
  <si>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</si>
  <si>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</si>
  <si>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</si>
  <si>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</si>
  <si>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</si>
  <si>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</si>
  <si>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</si>
  <si>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</si>
  <si>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</si>
  <si>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</si>
  <si>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</si>
  <si>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</si>
  <si>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</si>
  <si>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</si>
  <si>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</si>
  <si>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</si>
  <si>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</si>
  <si>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</si>
  <si>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</si>
  <si>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</si>
  <si>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</si>
  <si>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</si>
  <si>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</si>
  <si>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</si>
  <si>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</si>
  <si>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</si>
  <si>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</si>
  <si>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</si>
  <si>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</si>
  <si>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</si>
  <si>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</si>
  <si>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</si>
  <si>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</si>
  <si>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</si>
  <si>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</si>
  <si>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</si>
  <si>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</si>
  <si>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</si>
  <si>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</si>
  <si>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</si>
  <si>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</si>
  <si>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</si>
  <si>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</si>
  <si>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</si>
  <si>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</si>
  <si>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</si>
  <si>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</si>
  <si>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</si>
  <si>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</si>
  <si>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</si>
  <si>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</si>
  <si>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</si>
  <si>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</si>
  <si>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</si>
  <si>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</si>
  <si>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</si>
  <si>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</si>
  <si>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</si>
  <si>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</si>
  <si>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</si>
  <si>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</si>
  <si>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</si>
  <si>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</si>
  <si>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</si>
  <si>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</si>
  <si>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</si>
  <si>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</si>
  <si>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</si>
  <si>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</si>
  <si>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</si>
  <si>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</si>
  <si>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</si>
  <si>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</si>
  <si>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</si>
  <si>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</si>
  <si>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</si>
  <si>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</si>
  <si>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</si>
  <si>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</si>
  <si>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</si>
  <si>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</si>
  <si>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</si>
  <si>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</si>
  <si>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</si>
  <si>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</si>
  <si>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</si>
  <si>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</si>
  <si>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</si>
  <si>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</si>
  <si>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</si>
  <si>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</si>
  <si>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</si>
  <si>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</si>
  <si>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</si>
  <si>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</si>
  <si>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</si>
  <si>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</si>
  <si>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</si>
  <si>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</si>
  <si>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</si>
  <si>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</si>
  <si>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</si>
  <si>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</si>
  <si>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</si>
  <si>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</si>
  <si>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</si>
  <si>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</si>
  <si>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</si>
  <si>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</si>
  <si>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</si>
  <si>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</si>
  <si>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</si>
  <si>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</si>
  <si>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</si>
  <si>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</si>
  <si>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</si>
  <si>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</si>
  <si>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</si>
  <si>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</si>
  <si>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</si>
  <si>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</si>
  <si>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</si>
  <si>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</si>
  <si>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</si>
  <si>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</si>
  <si>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</si>
  <si>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</si>
  <si>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</si>
  <si>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</si>
  <si>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</si>
  <si>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</si>
  <si>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</si>
  <si>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</si>
  <si>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</si>
  <si>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</si>
  <si>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</si>
  <si>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</si>
  <si>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</si>
  <si>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</si>
  <si>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</si>
  <si>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</si>
  <si>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</si>
  <si>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</si>
  <si>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</si>
  <si>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</si>
  <si>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</si>
  <si>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</si>
  <si>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</si>
  <si>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</si>
  <si>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</si>
  <si>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</si>
  <si>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</si>
  <si>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</si>
  <si>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</si>
  <si>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</si>
  <si>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</si>
  <si>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</si>
  <si>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</si>
  <si>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</si>
  <si>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</si>
  <si>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</si>
  <si>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</si>
  <si>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</si>
  <si>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</si>
  <si>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</si>
  <si>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</si>
  <si>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</si>
  <si>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</si>
  <si>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</si>
  <si>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</si>
  <si>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</si>
  <si>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</si>
  <si>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</si>
  <si>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</si>
  <si>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</si>
  <si>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</si>
  <si>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</si>
  <si>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</si>
  <si>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</si>
  <si>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</si>
  <si>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</si>
  <si>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</si>
  <si>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</si>
  <si>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</si>
  <si>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</si>
  <si>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</si>
  <si>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</si>
  <si>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</si>
  <si>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</si>
  <si>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</si>
  <si>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</si>
  <si>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</si>
  <si>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</si>
  <si>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</si>
  <si>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</si>
  <si>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</si>
  <si>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</si>
  <si>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</si>
  <si>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</si>
  <si>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</si>
  <si>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</si>
  <si>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</si>
  <si>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</si>
  <si>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</si>
  <si>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</si>
  <si>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</si>
  <si>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</si>
  <si>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</si>
  <si>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</si>
  <si>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</si>
  <si>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</si>
  <si>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</si>
  <si>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</si>
  <si>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</si>
  <si>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</si>
  <si>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</si>
  <si>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</si>
  <si>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</si>
  <si>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</si>
  <si>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</si>
  <si>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</si>
  <si>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</si>
  <si>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</si>
  <si>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</si>
  <si>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</si>
  <si>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</si>
  <si>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</si>
  <si>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</si>
  <si>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</si>
  <si>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</si>
  <si>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</si>
  <si>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</si>
  <si>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</si>
  <si>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</si>
  <si>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</si>
  <si>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</si>
  <si>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</si>
  <si>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</si>
  <si>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</si>
  <si>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</si>
  <si>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</si>
  <si>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</si>
  <si>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</si>
  <si>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</si>
  <si>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</si>
  <si>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</si>
  <si>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</si>
  <si>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</si>
  <si>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</si>
  <si>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</si>
  <si>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</si>
  <si>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</si>
  <si>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</si>
  <si>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</si>
  <si>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</si>
  <si>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</si>
  <si>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</si>
  <si>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</si>
  <si>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</si>
  <si>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</si>
  <si>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</si>
  <si>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</si>
  <si>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</si>
  <si>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</si>
  <si>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</si>
  <si>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</si>
  <si>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</si>
  <si>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</si>
  <si>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</si>
  <si>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</si>
  <si>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</si>
  <si>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</si>
  <si>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</si>
  <si>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</si>
  <si>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</si>
  <si>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</si>
  <si>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</si>
  <si>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</si>
  <si>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</si>
  <si>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</si>
  <si>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</si>
  <si>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</si>
  <si>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</si>
  <si>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</si>
  <si>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</si>
  <si>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</si>
  <si>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</si>
  <si>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</si>
  <si>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</si>
  <si>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</si>
  <si>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</si>
  <si>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</si>
  <si>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</si>
  <si>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</si>
  <si>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</si>
  <si>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</si>
  <si>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</si>
  <si>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</si>
  <si>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</si>
  <si>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</si>
  <si>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</si>
  <si>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</si>
  <si>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</si>
  <si>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</si>
  <si>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</si>
  <si>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</si>
  <si>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</si>
  <si>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</si>
  <si>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</si>
  <si>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</si>
  <si>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</si>
  <si>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</si>
  <si>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</si>
  <si>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</si>
  <si>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</si>
  <si>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</si>
  <si>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</si>
  <si>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</si>
  <si>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</si>
  <si>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</si>
  <si>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</si>
  <si>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</si>
  <si>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</si>
  <si>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</si>
  <si>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</si>
  <si>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</si>
  <si>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</si>
  <si>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</si>
  <si>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</si>
  <si>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</si>
  <si>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</si>
  <si>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</si>
  <si>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</si>
  <si>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</si>
  <si>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</si>
  <si>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</si>
  <si>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</si>
  <si>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</si>
  <si>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</si>
  <si>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</si>
  <si>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</si>
  <si>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</si>
  <si>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</si>
  <si>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</si>
  <si>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</si>
  <si>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</si>
  <si>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</si>
  <si>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</si>
  <si>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</si>
  <si>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</si>
  <si>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</si>
  <si>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</si>
  <si>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</si>
  <si>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</si>
  <si>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</si>
  <si>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</si>
  <si>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</si>
  <si>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</si>
  <si>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</si>
  <si>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</si>
  <si>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</si>
  <si>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</si>
  <si>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</si>
  <si>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</si>
  <si>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</si>
  <si>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</si>
  <si>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</si>
  <si>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</si>
  <si>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</si>
  <si>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</si>
  <si>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</si>
  <si>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</si>
  <si>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</si>
  <si>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</si>
  <si>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</si>
  <si>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</si>
  <si>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</si>
  <si>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</si>
  <si>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</si>
  <si>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</si>
  <si>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</si>
  <si>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</si>
  <si>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</si>
  <si>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</si>
  <si>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</si>
  <si>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</si>
  <si>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</si>
  <si>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</si>
  <si>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</si>
  <si>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</si>
  <si>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</si>
  <si>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</si>
  <si>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</si>
  <si>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</si>
  <si>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</si>
  <si>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</si>
  <si>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</si>
  <si>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</si>
  <si>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</si>
  <si>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</si>
  <si>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</si>
  <si>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</si>
  <si>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</si>
  <si>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</si>
  <si>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</si>
  <si>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</si>
  <si>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</si>
  <si>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</si>
  <si>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</si>
  <si>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</si>
  <si>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</si>
  <si>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</si>
  <si>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</si>
  <si>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</si>
  <si>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</si>
  <si>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</si>
  <si>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</si>
  <si>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</si>
  <si>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</si>
  <si>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</si>
  <si>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</si>
  <si>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</si>
  <si>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</si>
  <si>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</si>
  <si>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</si>
  <si>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</si>
  <si>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</si>
  <si>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</si>
  <si>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</si>
  <si>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</si>
  <si>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</si>
  <si>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</si>
  <si>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</si>
  <si>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</si>
  <si>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</si>
  <si>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</si>
  <si>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</si>
  <si>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</si>
  <si>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</si>
  <si>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</si>
  <si>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</si>
  <si>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</si>
  <si>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</si>
  <si>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</si>
  <si>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</si>
  <si>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</si>
  <si>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</si>
  <si>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</si>
  <si>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</si>
  <si>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</si>
  <si>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</si>
  <si>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</si>
  <si>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</si>
  <si>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</si>
  <si>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</si>
  <si>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</si>
  <si>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</si>
  <si>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</si>
  <si>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</si>
  <si>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</si>
  <si>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</si>
  <si>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</si>
  <si>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</si>
  <si>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</si>
  <si>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</si>
  <si>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</si>
  <si>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</si>
  <si>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</si>
  <si>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</si>
  <si>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</si>
  <si>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</si>
  <si>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</si>
  <si>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</si>
  <si>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</si>
  <si>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</si>
  <si>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</si>
  <si>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</si>
  <si>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</si>
  <si>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</si>
  <si>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</si>
  <si>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</si>
  <si>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</si>
  <si>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</si>
  <si>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</si>
  <si>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</si>
  <si>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</si>
  <si>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</si>
  <si>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</si>
  <si>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</si>
  <si>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</si>
  <si>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</si>
  <si>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</si>
  <si>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</si>
  <si>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</si>
  <si>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</si>
  <si>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</si>
  <si>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</si>
  <si>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</si>
  <si>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</si>
  <si>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</si>
  <si>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</si>
  <si>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</si>
  <si>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</si>
  <si>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</si>
  <si>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</si>
  <si>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</si>
  <si>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</si>
  <si>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</si>
  <si>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</si>
  <si>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</si>
  <si>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</si>
  <si>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</si>
  <si>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</si>
  <si>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</si>
  <si>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</si>
  <si>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</si>
  <si>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</si>
  <si>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</si>
  <si>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</si>
  <si>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</si>
  <si>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</si>
  <si>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</si>
  <si>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</si>
  <si>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</si>
  <si>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</si>
  <si>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</si>
  <si>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</si>
  <si>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</si>
  <si>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</si>
  <si>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</si>
  <si>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</si>
  <si>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</si>
  <si>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</si>
  <si>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</si>
  <si>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</si>
  <si>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</si>
  <si>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</si>
  <si>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</si>
  <si>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</si>
  <si>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</si>
  <si>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</si>
  <si>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</si>
  <si>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</si>
  <si>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</si>
  <si>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</si>
  <si>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</si>
  <si>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</si>
  <si>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</si>
  <si>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</si>
  <si>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</si>
  <si>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</si>
  <si>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</si>
  <si>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</si>
  <si>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</si>
  <si>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</si>
  <si>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</si>
  <si>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</si>
  <si>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</si>
  <si>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</si>
  <si>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</si>
  <si>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</si>
  <si>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</si>
  <si>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</si>
  <si>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</si>
  <si>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</si>
  <si>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</si>
  <si>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</si>
  <si>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</si>
  <si>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</si>
  <si>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</si>
  <si>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</si>
  <si>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</si>
  <si>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</si>
  <si>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</si>
  <si>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</si>
  <si>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</si>
  <si>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</si>
  <si>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</si>
  <si>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</si>
  <si>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</si>
  <si>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</si>
  <si>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</si>
  <si>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</si>
  <si>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</si>
  <si>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</si>
  <si>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</si>
  <si>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</si>
  <si>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</si>
  <si>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</si>
  <si>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</si>
  <si>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</si>
  <si>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</si>
  <si>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</si>
  <si>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</si>
  <si>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</si>
  <si>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</si>
  <si>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</si>
  <si>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</si>
  <si>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</si>
  <si>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</si>
  <si>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</si>
  <si>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</si>
  <si>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</si>
  <si>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</si>
  <si>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</si>
  <si>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</si>
  <si>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</si>
  <si>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</si>
  <si>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</si>
  <si>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</si>
  <si>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</si>
  <si>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</si>
  <si>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</si>
  <si>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</si>
  <si>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</si>
  <si>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</si>
  <si>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</si>
  <si>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</si>
  <si>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</si>
  <si>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</si>
  <si>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</si>
  <si>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</si>
  <si>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</si>
  <si>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</si>
  <si>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</si>
  <si>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</si>
  <si>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</si>
  <si>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</si>
  <si>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</si>
  <si>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</si>
  <si>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</si>
  <si>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</si>
  <si>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</si>
  <si>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</si>
  <si>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</si>
  <si>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</si>
  <si>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</si>
  <si>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</si>
  <si>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</si>
  <si>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</si>
  <si>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</si>
  <si>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</si>
  <si>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</si>
  <si>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</si>
  <si>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</si>
  <si>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</si>
  <si>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</si>
  <si>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</si>
  <si>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</si>
  <si>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</si>
  <si>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</si>
  <si>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</si>
  <si>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</si>
  <si>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</si>
  <si>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</si>
  <si>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</si>
  <si>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</si>
  <si>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</si>
  <si>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</si>
  <si>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</si>
  <si>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</si>
  <si>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</si>
  <si>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</si>
  <si>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</si>
  <si>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</si>
  <si>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</si>
  <si>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</si>
  <si>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</si>
  <si>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</si>
  <si>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</si>
  <si>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</si>
  <si>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</si>
  <si>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</si>
  <si>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</si>
  <si>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</si>
  <si>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</si>
  <si>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</si>
  <si>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</si>
  <si>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</si>
  <si>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</si>
  <si>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</si>
  <si>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</si>
  <si>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</si>
  <si>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</si>
  <si>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</si>
  <si>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</si>
  <si>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</si>
  <si>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</si>
  <si>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</si>
  <si>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</si>
  <si>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</si>
  <si>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</si>
  <si>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</si>
  <si>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</si>
  <si>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</si>
  <si>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</si>
  <si>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</si>
  <si>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</si>
  <si>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</si>
  <si>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</si>
  <si>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</si>
  <si>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</si>
  <si>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</si>
  <si>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</si>
  <si>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</si>
  <si>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</si>
  <si>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</si>
  <si>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</si>
  <si>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</si>
  <si>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</si>
  <si>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</si>
  <si>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</si>
  <si>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</si>
  <si>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</si>
  <si>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</si>
  <si>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</si>
  <si>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</si>
  <si>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</si>
  <si>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</si>
  <si>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</si>
  <si>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</si>
  <si>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</si>
  <si>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</si>
  <si>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</si>
  <si>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</si>
  <si>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</si>
  <si>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</si>
  <si>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</si>
  <si>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</si>
  <si>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</si>
  <si>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</si>
  <si>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</si>
  <si>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</si>
  <si>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</si>
  <si>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</si>
  <si>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</si>
  <si>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</si>
  <si>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</si>
  <si>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</si>
  <si>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</si>
  <si>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</si>
  <si>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</si>
  <si>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</si>
  <si>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</si>
  <si>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</si>
  <si>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</si>
  <si>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</si>
  <si>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</si>
  <si>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</si>
  <si>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</si>
  <si>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</si>
  <si>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</si>
  <si>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</si>
  <si>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</si>
  <si>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</si>
  <si>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</si>
  <si>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</si>
  <si>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</si>
  <si>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</si>
  <si>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</si>
  <si>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</si>
  <si>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</si>
  <si>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</si>
  <si>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</si>
  <si>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</si>
  <si>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</si>
  <si>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</si>
  <si>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</si>
  <si>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</si>
  <si>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</si>
  <si>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</si>
  <si>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</si>
  <si>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</si>
  <si>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</si>
  <si>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</si>
  <si>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</si>
  <si>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</si>
  <si>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</si>
  <si>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</si>
  <si>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</si>
  <si>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</si>
  <si>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</si>
  <si>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</si>
  <si>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</si>
  <si>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</si>
  <si>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</si>
  <si>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</si>
  <si>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</si>
  <si>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</si>
  <si>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</si>
  <si>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</si>
  <si>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</si>
  <si>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</si>
  <si>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</si>
  <si>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</si>
  <si>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</si>
  <si>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</si>
  <si>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</si>
  <si>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</si>
  <si>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</si>
  <si>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</si>
  <si>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</si>
  <si>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</si>
  <si>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</si>
  <si>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</si>
  <si>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</si>
  <si>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</si>
  <si>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</si>
  <si>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</si>
  <si>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</si>
  <si>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</si>
  <si>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</si>
  <si>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</si>
  <si>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</si>
  <si>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</si>
  <si>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</si>
  <si>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</si>
  <si>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</si>
  <si>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</si>
  <si>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</si>
  <si>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</si>
  <si>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</si>
  <si>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</si>
  <si>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</si>
  <si>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</si>
  <si>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</si>
  <si>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</si>
  <si>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</si>
  <si>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</si>
  <si>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</si>
  <si>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</si>
  <si>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</si>
  <si>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</si>
  <si>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</si>
  <si>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</si>
  <si>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</si>
  <si>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</si>
  <si>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</si>
  <si>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</si>
  <si>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</si>
  <si>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</si>
  <si>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</si>
  <si>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</si>
  <si>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</si>
  <si>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</si>
  <si>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</si>
  <si>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</si>
  <si>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</si>
  <si>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</si>
  <si>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</si>
  <si>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</si>
  <si>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</si>
  <si>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</si>
  <si>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</si>
  <si>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</si>
  <si>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</si>
  <si>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</si>
  <si>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</si>
  <si>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</si>
  <si>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</si>
  <si>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</si>
  <si>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</si>
  <si>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</si>
  <si>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</si>
  <si>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</si>
  <si>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</si>
  <si>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</si>
  <si>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</si>
  <si>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</si>
  <si>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</si>
  <si>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</si>
  <si>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</si>
  <si>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</si>
  <si>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</si>
  <si>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</si>
  <si>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</si>
  <si>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</si>
  <si>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</si>
  <si>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</si>
  <si>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</si>
  <si>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</si>
  <si>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</si>
  <si>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</si>
  <si>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</si>
  <si>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</si>
  <si>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</si>
  <si>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</si>
  <si>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</si>
  <si>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</si>
  <si>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</si>
  <si>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</si>
  <si>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</si>
  <si>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</si>
  <si>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</si>
  <si>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</si>
  <si>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</si>
  <si>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</si>
  <si>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</si>
  <si>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</si>
  <si>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</si>
  <si>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</si>
  <si>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</si>
  <si>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</si>
  <si>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</si>
  <si>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</si>
  <si>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</si>
  <si>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</si>
  <si>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</si>
  <si>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</si>
  <si>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</si>
  <si>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</si>
  <si>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</si>
  <si>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</si>
  <si>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</si>
  <si>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</si>
  <si>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</si>
  <si>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</si>
  <si>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</si>
  <si>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</si>
  <si>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</si>
  <si>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</si>
  <si>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</si>
  <si>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</si>
  <si>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</si>
  <si>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</si>
  <si>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</si>
  <si>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</si>
  <si>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</si>
  <si>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</si>
  <si>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</si>
  <si>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</si>
  <si>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</si>
  <si>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</si>
  <si>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</si>
  <si>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</si>
  <si>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</si>
  <si>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</si>
  <si>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</si>
  <si>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</si>
  <si>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</si>
  <si>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</si>
  <si>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</si>
  <si>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</si>
  <si>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</si>
  <si>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</si>
  <si>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</si>
  <si>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</si>
  <si>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</si>
  <si>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</si>
  <si>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</si>
  <si>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</si>
  <si>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</si>
  <si>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</si>
  <si>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</si>
  <si>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</si>
  <si>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</si>
  <si>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</si>
  <si>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</si>
  <si>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</si>
  <si>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</si>
  <si>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</si>
  <si>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</si>
  <si>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</si>
  <si>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</si>
  <si>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</si>
  <si>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</si>
  <si>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</si>
  <si>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</si>
  <si>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</si>
  <si>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</si>
  <si>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</si>
  <si>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</si>
  <si>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</si>
  <si>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</si>
  <si>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</si>
  <si>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</si>
  <si>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</si>
  <si>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</si>
  <si>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</si>
  <si>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</si>
  <si>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</si>
  <si>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</si>
  <si>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</si>
  <si>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</si>
  <si>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</si>
  <si>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</si>
  <si>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</si>
  <si>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</si>
  <si>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</si>
  <si>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</si>
  <si>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</si>
  <si>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</si>
  <si>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</si>
  <si>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</si>
  <si>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</si>
  <si>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</si>
  <si>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</si>
  <si>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</si>
  <si>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</si>
  <si>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</si>
  <si>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</si>
  <si>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</si>
  <si>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</si>
  <si>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</si>
  <si>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</si>
  <si>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</si>
  <si>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</si>
  <si>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</si>
  <si>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</si>
  <si>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</si>
  <si>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</si>
  <si>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</si>
  <si>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</si>
  <si>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</si>
  <si>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</si>
  <si>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</si>
  <si>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</si>
  <si>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</si>
  <si>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</si>
  <si>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</si>
  <si>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</si>
  <si>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</si>
  <si>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</si>
  <si>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</si>
  <si>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</si>
  <si>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</si>
  <si>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</si>
  <si>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</si>
  <si>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</si>
  <si>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</si>
  <si>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</si>
  <si>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</si>
  <si>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</si>
  <si>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</si>
  <si>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</si>
  <si>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</si>
  <si>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</si>
  <si>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</si>
  <si>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</si>
  <si>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</si>
  <si>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</si>
  <si>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</si>
  <si>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</si>
  <si>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</si>
  <si>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</si>
  <si>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</si>
  <si>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</si>
  <si>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</si>
  <si>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</si>
  <si>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</si>
  <si>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</si>
  <si>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</si>
  <si>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</si>
  <si>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</si>
  <si>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</si>
  <si>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</si>
  <si>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</si>
  <si>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</si>
  <si>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</si>
  <si>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</si>
  <si>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</si>
  <si>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</si>
  <si>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</si>
  <si>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</si>
  <si>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</si>
  <si>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</si>
  <si>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</si>
  <si>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</si>
  <si>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</si>
  <si>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</si>
  <si>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</si>
  <si>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</si>
  <si>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</si>
  <si>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</si>
  <si>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</si>
  <si>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</si>
  <si>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</si>
  <si>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</si>
  <si>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</si>
  <si>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</si>
  <si>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</si>
  <si>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</si>
  <si>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</si>
  <si>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</si>
  <si>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</si>
  <si>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</si>
  <si>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</si>
  <si>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</si>
  <si>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</si>
  <si>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</si>
  <si>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</si>
  <si>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</si>
  <si>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</si>
  <si>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</si>
  <si>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</si>
  <si>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</si>
  <si>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</si>
  <si>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</si>
  <si>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</si>
  <si>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</si>
  <si>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</si>
  <si>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</si>
  <si>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</si>
  <si>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</si>
  <si>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</si>
  <si>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</si>
  <si>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</si>
  <si>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</si>
  <si>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</si>
  <si>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</si>
  <si>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</si>
  <si>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</si>
  <si>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</si>
  <si>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</si>
  <si>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</si>
  <si>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</si>
  <si>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</si>
  <si>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</si>
  <si>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</si>
  <si>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</si>
  <si>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</si>
  <si>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</si>
  <si>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</si>
  <si>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</si>
  <si>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</si>
  <si>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</si>
  <si>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</si>
  <si>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</si>
  <si>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</si>
  <si>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</si>
  <si>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</si>
  <si>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</si>
  <si>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</si>
  <si>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</si>
  <si>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</si>
  <si>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</si>
  <si>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</si>
  <si>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</si>
  <si>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</si>
  <si>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</si>
  <si>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</si>
  <si>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</si>
  <si>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</si>
  <si>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</si>
  <si>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</si>
  <si>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</si>
  <si>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</si>
  <si>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</si>
  <si>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</si>
  <si>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</si>
  <si>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</si>
  <si>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</si>
  <si>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</si>
  <si>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</si>
  <si>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</si>
  <si>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</si>
  <si>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</si>
  <si>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</si>
  <si>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</si>
  <si>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</si>
  <si>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</si>
  <si>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</si>
  <si>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</si>
  <si>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</si>
  <si>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</si>
  <si>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</si>
  <si>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</si>
  <si>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</si>
  <si>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</si>
  <si>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</si>
  <si>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</si>
  <si>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</si>
  <si>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</si>
  <si>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</si>
  <si>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</si>
  <si>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</si>
  <si>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</si>
  <si>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</si>
  <si>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</si>
  <si>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</si>
  <si>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</si>
  <si>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</si>
  <si>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</si>
  <si>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</si>
  <si>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</si>
  <si>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</si>
  <si>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</si>
  <si>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</si>
  <si>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</si>
  <si>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</si>
  <si>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</si>
  <si>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</si>
  <si>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</si>
  <si>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</si>
  <si>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</si>
  <si>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</si>
  <si>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</si>
  <si>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</si>
  <si>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</si>
  <si>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</si>
  <si>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</si>
  <si>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</si>
  <si>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</si>
  <si>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</si>
  <si>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</si>
  <si>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</si>
  <si>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</si>
  <si>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</si>
  <si>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</si>
  <si>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</si>
  <si>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</si>
  <si>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</si>
  <si>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</si>
  <si>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</si>
  <si>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</si>
  <si>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</si>
  <si>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</si>
  <si>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</si>
  <si>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</si>
  <si>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</si>
  <si>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</si>
  <si>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</si>
  <si>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</si>
  <si>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</si>
  <si>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</si>
  <si>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</si>
  <si>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</si>
  <si>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</si>
  <si>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</si>
  <si>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</si>
  <si>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</si>
  <si>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</si>
  <si>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</si>
  <si>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</si>
  <si>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</si>
  <si>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</si>
  <si>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</si>
  <si>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</si>
  <si>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</si>
  <si>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</si>
  <si>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</si>
  <si>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</si>
  <si>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</si>
  <si>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</si>
  <si>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</si>
  <si>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</si>
  <si>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</si>
  <si>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</si>
  <si>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</si>
  <si>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</si>
  <si>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</si>
  <si>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</si>
  <si>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</si>
  <si>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</si>
  <si>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</si>
  <si>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</si>
  <si>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</si>
  <si>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</si>
  <si>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</si>
  <si>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</si>
  <si>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</si>
  <si>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</si>
  <si>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</si>
  <si>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</si>
  <si>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</si>
  <si>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</si>
  <si>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</si>
  <si>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</si>
  <si>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</si>
  <si>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</si>
  <si>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</si>
  <si>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</si>
  <si>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</si>
  <si>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</si>
  <si>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</si>
  <si>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</si>
  <si>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</si>
  <si>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</si>
  <si>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</si>
  <si>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</si>
  <si>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</si>
  <si>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</si>
  <si>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</si>
  <si>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</si>
  <si>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</si>
  <si>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</si>
  <si>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</si>
  <si>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</si>
  <si>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</si>
  <si>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</si>
  <si>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</si>
  <si>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</si>
  <si>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</si>
  <si>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</si>
  <si>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</si>
  <si>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</si>
  <si>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</si>
  <si>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</si>
  <si>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</si>
  <si>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</si>
  <si>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</si>
  <si>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</si>
  <si>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</si>
  <si>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</si>
  <si>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</si>
  <si>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</si>
  <si>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</si>
  <si>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</si>
  <si>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</si>
  <si>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</si>
  <si>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</si>
  <si>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</si>
  <si>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</si>
  <si>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</si>
  <si>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</si>
  <si>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</si>
  <si>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</si>
  <si>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</si>
  <si>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</si>
  <si>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</si>
  <si>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</si>
  <si>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</si>
  <si>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</si>
  <si>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</si>
  <si>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</si>
  <si>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</si>
  <si>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</si>
  <si>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</si>
  <si>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</si>
  <si>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</si>
  <si>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</si>
  <si>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</si>
  <si>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</si>
  <si>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</si>
  <si>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</si>
  <si>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</si>
  <si>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</si>
  <si>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</si>
  <si>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</si>
  <si>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</si>
  <si>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</si>
  <si>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</si>
  <si>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</si>
  <si>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</si>
  <si>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</si>
  <si>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</si>
  <si>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</si>
  <si>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</si>
  <si>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</si>
  <si>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</si>
  <si>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</si>
  <si>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</si>
  <si>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</si>
  <si>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</si>
  <si>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</si>
  <si>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</si>
  <si>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</si>
  <si>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</si>
  <si>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</si>
  <si>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</si>
  <si>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</si>
  <si>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</si>
  <si>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</si>
  <si>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</si>
  <si>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</si>
  <si>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</si>
  <si>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</si>
  <si>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</si>
  <si>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</si>
  <si>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</si>
  <si>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</si>
  <si>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</si>
  <si>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</si>
  <si>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</si>
  <si>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</si>
  <si>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</si>
  <si>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</si>
  <si>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</si>
  <si>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</si>
  <si>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</si>
  <si>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</si>
  <si>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</si>
  <si>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</si>
  <si>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</si>
  <si>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</si>
  <si>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</si>
  <si>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</si>
  <si>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</si>
  <si>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</si>
  <si>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</si>
  <si>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</si>
  <si>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</si>
  <si>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</si>
  <si>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</si>
  <si>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</si>
  <si>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</si>
  <si>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</si>
  <si>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</si>
  <si>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</si>
  <si>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</si>
  <si>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</si>
  <si>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</si>
  <si>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</si>
  <si>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</si>
  <si>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</si>
  <si>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</si>
  <si>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</si>
  <si>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</si>
  <si>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</si>
  <si>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</si>
  <si>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</si>
  <si>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</si>
  <si>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</si>
  <si>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</si>
  <si>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</si>
  <si>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</si>
  <si>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</si>
  <si>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</si>
  <si>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</si>
  <si>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</si>
  <si>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</si>
  <si>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</si>
  <si>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</si>
  <si>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</si>
  <si>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</si>
  <si>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</si>
  <si>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</si>
  <si>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</si>
  <si>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</si>
  <si>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</si>
  <si>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</si>
  <si>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</si>
  <si>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</si>
  <si>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</si>
  <si>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</si>
  <si>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</si>
  <si>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</si>
  <si>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</si>
  <si>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</si>
  <si>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</si>
  <si>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</si>
  <si>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</si>
  <si>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</si>
  <si>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</si>
  <si>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</si>
  <si>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</si>
  <si>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</si>
  <si>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</si>
  <si>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</si>
  <si>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</si>
  <si>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</si>
  <si>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</si>
  <si>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</si>
  <si>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</si>
  <si>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</si>
  <si>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</si>
  <si>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</si>
  <si>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</si>
  <si>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</si>
  <si>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</si>
  <si>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</si>
  <si>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</si>
  <si>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</si>
  <si>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</si>
  <si>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</si>
  <si>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</si>
  <si>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</si>
  <si>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</si>
  <si>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</si>
  <si>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</si>
  <si>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</si>
  <si>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</si>
  <si>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</si>
  <si>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</si>
  <si>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</si>
  <si>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</si>
  <si>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</si>
  <si>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</si>
  <si>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</si>
  <si>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</si>
  <si>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</si>
  <si>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</si>
  <si>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</si>
  <si>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</si>
  <si>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</si>
  <si>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</si>
  <si>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</si>
  <si>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</si>
  <si>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</si>
  <si>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</si>
  <si>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</si>
  <si>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</si>
  <si>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</si>
  <si>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</si>
  <si>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</si>
  <si>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</si>
  <si>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</si>
  <si>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</si>
  <si>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</si>
  <si>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</si>
  <si>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</si>
  <si>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</si>
  <si>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</si>
  <si>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</si>
  <si>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</si>
  <si>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</si>
  <si>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</si>
  <si>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</si>
  <si>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</si>
  <si>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</si>
  <si>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</si>
  <si>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</si>
  <si>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</si>
  <si>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</si>
  <si>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</si>
  <si>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</si>
  <si>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</si>
  <si>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</si>
  <si>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</si>
  <si>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</si>
  <si>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</si>
  <si>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</si>
  <si>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</si>
  <si>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</si>
  <si>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</si>
  <si>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</si>
  <si>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</si>
  <si>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</si>
  <si>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</si>
  <si>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</si>
  <si>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</si>
  <si>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</si>
  <si>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</si>
  <si>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</si>
  <si>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</si>
  <si>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</si>
  <si>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</si>
  <si>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</si>
  <si>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</si>
  <si>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</si>
  <si>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</si>
  <si>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</si>
  <si>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</si>
  <si>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</si>
  <si>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</si>
  <si>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</si>
  <si>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</si>
  <si>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</si>
  <si>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</si>
  <si>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</si>
  <si>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</si>
  <si>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</si>
  <si>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</si>
  <si>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</si>
  <si>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</si>
  <si>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</si>
  <si>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</si>
  <si>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</si>
  <si>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</si>
  <si>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</si>
  <si>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</si>
  <si>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</si>
  <si>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</si>
  <si>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</si>
  <si>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</si>
  <si>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</si>
  <si>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</si>
  <si>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</si>
  <si>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</si>
  <si>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</si>
  <si>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</si>
  <si>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</si>
  <si>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</si>
  <si>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</si>
  <si>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</si>
  <si>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</si>
  <si>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</si>
  <si>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</si>
  <si>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</si>
  <si>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</si>
  <si>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</si>
  <si>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</si>
  <si>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</si>
  <si>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</si>
  <si>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</si>
  <si>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</si>
  <si>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</si>
  <si>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</si>
  <si>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</si>
  <si>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</si>
  <si>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</si>
  <si>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</si>
  <si>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</si>
  <si>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</si>
  <si>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</si>
  <si>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</si>
  <si>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</si>
  <si>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</si>
  <si>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</si>
  <si>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</si>
  <si>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</si>
  <si>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</si>
  <si>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</si>
  <si>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</si>
  <si>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</si>
  <si>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</si>
  <si>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</si>
  <si>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</si>
  <si>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</si>
  <si>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</si>
  <si>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</si>
  <si>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</si>
  <si>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</si>
  <si>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</si>
  <si>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</si>
  <si>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</si>
  <si>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</si>
  <si>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</si>
  <si>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</si>
  <si>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</si>
  <si>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</si>
  <si>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</si>
  <si>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</si>
  <si>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</si>
  <si>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</si>
  <si>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</si>
  <si>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</si>
  <si>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</si>
  <si>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</si>
  <si>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</si>
  <si>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</si>
  <si>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</si>
  <si>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</si>
  <si>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</si>
  <si>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</si>
  <si>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</si>
  <si>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</si>
  <si>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</si>
  <si>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</si>
  <si>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</si>
  <si>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</si>
  <si>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</si>
  <si>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</si>
  <si>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</si>
  <si>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</si>
  <si>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</si>
  <si>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</si>
  <si>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</si>
  <si>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</si>
  <si>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</si>
  <si>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</si>
  <si>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</si>
  <si>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</si>
  <si>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</si>
  <si>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</si>
  <si>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</si>
  <si>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</si>
  <si>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</si>
  <si>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</si>
  <si>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</si>
  <si>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</si>
  <si>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</si>
  <si>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</si>
  <si>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</si>
  <si>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</si>
  <si>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</si>
  <si>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</si>
  <si>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</si>
  <si>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</si>
  <si>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</si>
  <si>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</si>
  <si>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</si>
  <si>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</si>
  <si>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</si>
  <si>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</si>
  <si>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</si>
  <si>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</si>
  <si>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</si>
  <si>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</si>
  <si>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</si>
  <si>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</si>
  <si>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</si>
  <si>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</si>
  <si>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</si>
  <si>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</si>
  <si>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</si>
  <si>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</si>
  <si>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</si>
  <si>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</si>
  <si>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</si>
  <si>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</si>
  <si>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</si>
  <si>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</si>
  <si>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</si>
  <si>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</si>
  <si>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</si>
  <si>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</si>
  <si>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</si>
  <si>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</si>
  <si>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</si>
  <si>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</si>
  <si>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</si>
  <si>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</si>
  <si>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</si>
  <si>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</si>
  <si>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</si>
  <si>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</si>
  <si>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</si>
  <si>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</si>
  <si>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</si>
  <si>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</si>
  <si>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</si>
  <si>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</si>
  <si>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</si>
  <si>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</si>
  <si>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</si>
  <si>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</si>
  <si>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</si>
  <si>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</si>
  <si>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</si>
  <si>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</si>
  <si>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</si>
  <si>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</si>
  <si>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</si>
  <si>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</si>
  <si>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</si>
  <si>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</si>
  <si>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</si>
  <si>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</si>
  <si>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</si>
  <si>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</si>
  <si>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</si>
  <si>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</si>
  <si>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</si>
  <si>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</si>
  <si>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</si>
  <si>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</si>
  <si>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</si>
  <si>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</si>
  <si>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</si>
  <si>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</si>
  <si>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</si>
  <si>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</si>
  <si>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</si>
  <si>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</si>
  <si>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</si>
  <si>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</si>
  <si>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</si>
  <si>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</si>
  <si>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</si>
  <si>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</si>
  <si>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</si>
  <si>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</si>
  <si>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</si>
  <si>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</si>
  <si>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</si>
  <si>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</si>
  <si>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</si>
  <si>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</si>
  <si>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</si>
  <si>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</si>
  <si>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</si>
  <si>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</si>
  <si>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</si>
  <si>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</si>
  <si>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</si>
  <si>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</si>
  <si>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</si>
  <si>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</si>
  <si>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</si>
  <si>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</si>
  <si>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</si>
  <si>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</si>
  <si>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</si>
  <si>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</si>
  <si>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</si>
  <si>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</si>
  <si>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</si>
  <si>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</si>
  <si>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</si>
  <si>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</si>
  <si>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</si>
  <si>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</si>
  <si>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</si>
  <si>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</si>
  <si>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</si>
  <si>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</si>
  <si>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</si>
  <si>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</si>
  <si>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</si>
  <si>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</si>
  <si>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</si>
  <si>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</si>
  <si>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</si>
  <si>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</si>
  <si>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</si>
  <si>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</si>
  <si>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</si>
  <si>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</si>
  <si>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</si>
  <si>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</si>
  <si>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</si>
  <si>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</si>
  <si>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</si>
  <si>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</si>
  <si>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</si>
  <si>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</si>
  <si>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</si>
  <si>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</si>
  <si>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</si>
  <si>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</si>
  <si>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</si>
  <si>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</si>
  <si>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</si>
  <si>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</si>
  <si>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</si>
  <si>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</si>
  <si>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</si>
  <si>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</si>
  <si>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</si>
  <si>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</si>
  <si>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</si>
  <si>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</si>
  <si>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</si>
  <si>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</si>
  <si>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</si>
  <si>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</si>
  <si>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</si>
  <si>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</si>
  <si>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</si>
  <si>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</si>
  <si>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</si>
  <si>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</si>
  <si>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</si>
  <si>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</si>
  <si>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</si>
  <si>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</si>
  <si>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</si>
  <si>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</si>
  <si>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</si>
  <si>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</si>
  <si>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</si>
  <si>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</si>
  <si>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</si>
  <si>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</si>
  <si>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</si>
  <si>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</si>
  <si>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</si>
  <si>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</si>
  <si>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</si>
  <si>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</si>
  <si>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</si>
  <si>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</si>
  <si>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</si>
  <si>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</si>
  <si>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</si>
  <si>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</si>
  <si>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</si>
  <si>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</si>
  <si>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</si>
  <si>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</si>
  <si>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</si>
  <si>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</si>
  <si>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</si>
  <si>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</si>
  <si>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</si>
  <si>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</si>
  <si>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</si>
  <si>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</si>
  <si>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</si>
  <si>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</si>
  <si>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</si>
  <si>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</si>
  <si>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</si>
  <si>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</si>
  <si>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</si>
  <si>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</si>
  <si>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</si>
  <si>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</si>
  <si>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</si>
  <si>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</si>
  <si>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</si>
  <si>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</si>
  <si>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</si>
  <si>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</si>
  <si>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</si>
  <si>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</si>
  <si>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</si>
  <si>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</si>
  <si>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</si>
  <si>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</si>
  <si>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</si>
  <si>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</si>
  <si>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</si>
  <si>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</si>
  <si>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</si>
  <si>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</si>
  <si>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</si>
  <si>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</si>
  <si>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</si>
  <si>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</si>
  <si>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</si>
  <si>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</si>
  <si>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</si>
  <si>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</si>
  <si>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</si>
  <si>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</si>
  <si>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</si>
  <si>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</si>
  <si>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</si>
  <si>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</si>
  <si>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</si>
  <si>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</si>
  <si>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</si>
  <si>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</si>
  <si>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</si>
  <si>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</si>
  <si>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</si>
  <si>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</si>
  <si>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</si>
  <si>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</si>
  <si>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</si>
  <si>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</si>
  <si>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</si>
  <si>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</si>
  <si>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</si>
  <si>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</si>
  <si>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</si>
  <si>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</si>
  <si>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</si>
  <si>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</si>
  <si>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</si>
  <si>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</si>
  <si>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</si>
  <si>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</si>
  <si>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</si>
  <si>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</si>
  <si>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</si>
  <si>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</si>
  <si>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</si>
  <si>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</si>
  <si>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</si>
  <si>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</si>
  <si>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</si>
  <si>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</si>
  <si>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</si>
  <si>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</si>
  <si>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</si>
  <si>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</si>
  <si>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</si>
  <si>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</si>
  <si>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</si>
  <si>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</si>
  <si>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</si>
  <si>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</si>
  <si>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</si>
  <si>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</si>
  <si>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</si>
  <si>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</si>
  <si>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</si>
  <si>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</si>
  <si>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</si>
  <si>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</si>
  <si>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</si>
  <si>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</si>
  <si>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</si>
  <si>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</si>
  <si>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</si>
  <si>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</si>
  <si>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</si>
  <si>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</si>
  <si>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</si>
  <si>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</si>
  <si>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</si>
  <si>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</si>
  <si>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</si>
  <si>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</si>
  <si>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</si>
  <si>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</si>
  <si>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</si>
  <si>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</si>
  <si>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</si>
  <si>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</si>
  <si>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</si>
  <si>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</si>
  <si>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</si>
  <si>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</si>
  <si>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</si>
  <si>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</si>
  <si>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</si>
  <si>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</si>
  <si>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</si>
  <si>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</si>
  <si>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</si>
  <si>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</si>
  <si>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</si>
  <si>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</si>
  <si>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</si>
  <si>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</si>
  <si>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</si>
  <si>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</si>
  <si>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</si>
  <si>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</si>
  <si>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</si>
  <si>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</si>
  <si>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</si>
  <si>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</si>
  <si>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</si>
  <si>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</si>
  <si>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</si>
  <si>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</si>
  <si>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</si>
  <si>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</si>
  <si>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</si>
  <si>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</si>
  <si>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</si>
  <si>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</si>
  <si>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</si>
  <si>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</si>
  <si>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</si>
  <si>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</si>
  <si>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</si>
  <si>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</si>
  <si>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</si>
  <si>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</si>
  <si>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</si>
  <si>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</si>
  <si>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</si>
  <si>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</si>
  <si>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</si>
  <si>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</si>
  <si>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</si>
  <si>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</si>
  <si>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</si>
  <si>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</si>
  <si>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</si>
  <si>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</si>
  <si>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</si>
  <si>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</si>
  <si>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</si>
  <si>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</si>
  <si>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</si>
  <si>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</si>
  <si>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</si>
  <si>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</si>
  <si>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</si>
  <si>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</si>
  <si>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</si>
  <si>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</si>
  <si>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</si>
  <si>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</si>
  <si>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</si>
  <si>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</si>
  <si>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</si>
  <si>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</si>
  <si>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</si>
  <si>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</si>
  <si>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</si>
  <si>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</si>
  <si>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</si>
  <si>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</si>
  <si>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</si>
  <si>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</si>
  <si>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</si>
  <si>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</si>
  <si>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</si>
  <si>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</si>
  <si>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</si>
  <si>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</si>
  <si>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</si>
  <si>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</si>
  <si>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</si>
  <si>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</si>
  <si>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</si>
  <si>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</si>
  <si>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</si>
  <si>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</si>
  <si>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</si>
  <si>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</si>
  <si>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</si>
  <si>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</si>
  <si>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</si>
  <si>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</si>
  <si>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</si>
  <si>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</si>
  <si>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</si>
  <si>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</si>
  <si>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</si>
  <si>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</si>
  <si>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</si>
  <si>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</si>
  <si>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</si>
  <si>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</si>
  <si>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</si>
  <si>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</si>
  <si>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</si>
  <si>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</si>
  <si>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</si>
  <si>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</si>
  <si>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</si>
  <si>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</si>
  <si>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</si>
  <si>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</si>
  <si>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</si>
  <si>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</si>
  <si>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</si>
  <si>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</si>
  <si>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</si>
  <si>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</si>
  <si>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</si>
  <si>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</si>
  <si>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</si>
  <si>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</si>
  <si>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</si>
  <si>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</si>
  <si>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</si>
  <si>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</si>
  <si>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</si>
  <si>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</si>
  <si>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</si>
  <si>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</si>
  <si>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</si>
  <si>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</si>
  <si>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</si>
  <si>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</si>
  <si>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</si>
  <si>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</si>
  <si>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</si>
  <si>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</si>
  <si>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</si>
  <si>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</si>
  <si>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</si>
  <si>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</si>
  <si>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</si>
  <si>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</si>
  <si>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</si>
  <si>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</si>
  <si>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</si>
  <si>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</si>
  <si>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</si>
  <si>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</si>
  <si>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</si>
  <si>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</si>
  <si>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</si>
  <si>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</si>
  <si>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</si>
  <si>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</si>
  <si>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</si>
  <si>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</si>
  <si>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</si>
  <si>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</si>
  <si>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</si>
  <si>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</si>
  <si>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</si>
  <si>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</si>
  <si>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</si>
  <si>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</si>
  <si>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</si>
  <si>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</si>
  <si>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</si>
  <si>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</si>
  <si>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</si>
  <si>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</si>
  <si>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</si>
  <si>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</si>
  <si>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</si>
  <si>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</si>
  <si>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</si>
  <si>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</si>
  <si>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</si>
  <si>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</si>
  <si>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</si>
  <si>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</si>
  <si>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</si>
  <si>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</si>
  <si>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</si>
  <si>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</si>
  <si>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</si>
  <si>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</si>
  <si>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</si>
  <si>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</si>
  <si>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</si>
  <si>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</si>
  <si>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</si>
  <si>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</si>
  <si>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</si>
  <si>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</si>
  <si>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</si>
  <si>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</si>
  <si>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</si>
  <si>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</si>
  <si>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</si>
  <si>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</si>
  <si>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</si>
  <si>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</si>
  <si>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</si>
  <si>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</si>
  <si>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</si>
  <si>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</si>
  <si>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</si>
  <si>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</si>
  <si>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</si>
  <si>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</si>
  <si>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</si>
  <si>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</si>
  <si>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</si>
  <si>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</si>
  <si>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</si>
  <si>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</si>
  <si>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</si>
  <si>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</si>
  <si>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</si>
  <si>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</si>
  <si>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</si>
  <si>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</si>
  <si>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</si>
  <si>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</si>
  <si>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</si>
  <si>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</si>
  <si>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</si>
  <si>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</si>
  <si>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</si>
  <si>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</si>
  <si>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</si>
  <si>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</si>
  <si>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</si>
  <si>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</si>
  <si>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</si>
  <si>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</si>
  <si>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</si>
  <si>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</si>
  <si>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</si>
  <si>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</si>
  <si>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</si>
  <si>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</si>
  <si>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</si>
  <si>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</si>
  <si>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</si>
  <si>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</si>
  <si>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</si>
  <si>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</si>
  <si>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</si>
  <si>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</si>
  <si>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</si>
  <si>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</si>
  <si>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</si>
  <si>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</si>
  <si>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</si>
  <si>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</si>
  <si>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</si>
  <si>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</si>
  <si>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</si>
  <si>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</si>
  <si>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</si>
  <si>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</si>
  <si>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</si>
  <si>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</si>
  <si>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</si>
  <si>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</si>
  <si>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</si>
  <si>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</si>
  <si>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</si>
  <si>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</si>
  <si>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</si>
  <si>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</si>
  <si>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</si>
  <si>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</si>
  <si>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</si>
  <si>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</si>
  <si>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</si>
  <si>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</si>
  <si>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</si>
  <si>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</si>
  <si>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</si>
  <si>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</si>
  <si>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</si>
  <si>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</si>
  <si>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</si>
  <si>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</si>
  <si>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</si>
  <si>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</si>
  <si>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</si>
  <si>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</si>
  <si>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</si>
  <si>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</si>
  <si>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</si>
  <si>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</si>
  <si>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</si>
  <si>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</si>
  <si>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</si>
  <si>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</si>
  <si>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</si>
  <si>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</si>
  <si>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</si>
  <si>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</si>
  <si>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</si>
  <si>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</si>
  <si>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</si>
  <si>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</si>
  <si>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</si>
  <si>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</si>
  <si>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</si>
  <si>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</si>
  <si>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</si>
  <si>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</si>
  <si>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</si>
  <si>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</si>
  <si>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</si>
  <si>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</si>
  <si>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</si>
  <si>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</si>
  <si>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</si>
  <si>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</si>
  <si>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</si>
  <si>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</si>
  <si>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</si>
  <si>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</si>
  <si>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</si>
  <si>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</si>
  <si>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</si>
  <si>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</si>
  <si>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</si>
  <si>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</si>
  <si>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</si>
  <si>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</si>
  <si>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</si>
  <si>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</si>
  <si>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</si>
  <si>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</si>
  <si>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</si>
  <si>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</si>
  <si>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</si>
  <si>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</si>
  <si>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</si>
  <si>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</si>
  <si>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</si>
  <si>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</si>
  <si>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</si>
  <si>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</si>
  <si>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</si>
  <si>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</si>
  <si>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</si>
  <si>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</si>
  <si>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</si>
  <si>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</si>
  <si>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</si>
  <si>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</si>
  <si>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</si>
  <si>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</si>
  <si>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</si>
  <si>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</si>
  <si>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</si>
  <si>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</si>
  <si>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</si>
  <si>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</si>
  <si>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</si>
  <si>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</si>
  <si>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</si>
  <si>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</si>
  <si>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</si>
  <si>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</si>
  <si>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</si>
  <si>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</si>
  <si>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</si>
  <si>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</si>
  <si>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</si>
  <si>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</si>
  <si>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</si>
  <si>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</si>
  <si>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</si>
  <si>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</si>
  <si>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</si>
  <si>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</si>
  <si>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</si>
  <si>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</si>
  <si>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</si>
  <si>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</si>
  <si>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</si>
  <si>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</si>
  <si>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</si>
  <si>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</si>
  <si>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</si>
  <si>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</si>
  <si>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</si>
  <si>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</si>
  <si>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</si>
  <si>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</si>
  <si>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</si>
  <si>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</si>
  <si>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</si>
  <si>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</si>
  <si>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</si>
  <si>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</si>
  <si>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</si>
  <si>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</si>
  <si>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</si>
  <si>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</si>
  <si>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</si>
  <si>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</si>
  <si>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</si>
  <si>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</si>
  <si>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</si>
  <si>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</si>
  <si>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</si>
  <si>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</si>
  <si>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</si>
  <si>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</si>
  <si>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</si>
  <si>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</si>
  <si>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</si>
  <si>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</si>
  <si>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</si>
  <si>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</si>
  <si>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</si>
  <si>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</si>
  <si>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</si>
  <si>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</si>
  <si>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</si>
  <si>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</si>
  <si>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</si>
  <si>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</si>
  <si>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</si>
  <si>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</si>
  <si>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</si>
  <si>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</si>
  <si>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</si>
  <si>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</si>
  <si>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</si>
  <si>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</si>
  <si>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</si>
  <si>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</si>
  <si>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</si>
  <si>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</si>
  <si>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</si>
  <si>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</si>
  <si>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</si>
  <si>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</si>
  <si>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</si>
  <si>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</si>
  <si>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</si>
  <si>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</si>
  <si>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</si>
  <si>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</si>
  <si>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</si>
  <si>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</si>
  <si>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</si>
  <si>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</si>
  <si>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</si>
  <si>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</si>
  <si>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</si>
  <si>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</si>
  <si>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</si>
  <si>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</si>
  <si>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</si>
  <si>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</si>
  <si>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</si>
  <si>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</si>
  <si>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</si>
  <si>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</si>
  <si>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</si>
  <si>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</si>
  <si>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</si>
  <si>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</si>
  <si>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</si>
  <si>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</si>
  <si>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</si>
  <si>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</si>
  <si>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</si>
  <si>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</si>
  <si>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</si>
  <si>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</si>
  <si>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</si>
  <si>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</si>
  <si>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</si>
  <si>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</si>
  <si>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</si>
  <si>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</si>
  <si>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</si>
  <si>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</si>
  <si>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</si>
  <si>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</si>
  <si>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</si>
  <si>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</si>
  <si>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</si>
  <si>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</si>
  <si>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</si>
  <si>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</si>
  <si>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</si>
  <si>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</si>
  <si>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</si>
  <si>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</si>
  <si>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</si>
  <si>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</si>
  <si>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</si>
  <si>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</si>
  <si>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</si>
  <si>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</si>
  <si>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</si>
  <si>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</si>
  <si>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</si>
  <si>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</si>
  <si>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</si>
  <si>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</si>
  <si>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</si>
  <si>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</si>
  <si>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</si>
  <si>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</si>
  <si>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</si>
  <si>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</si>
  <si>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</si>
  <si>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</si>
  <si>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</si>
  <si>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</si>
  <si>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</si>
  <si>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</si>
  <si>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</si>
  <si>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</si>
  <si>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</si>
  <si>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</si>
  <si>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</si>
  <si>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</si>
  <si>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</si>
  <si>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</si>
  <si>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</si>
  <si>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</si>
  <si>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</si>
  <si>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</si>
  <si>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</si>
  <si>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</si>
  <si>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</si>
  <si>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</si>
  <si>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</si>
  <si>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</si>
  <si>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</si>
  <si>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</si>
  <si>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</si>
  <si>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</si>
  <si>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</si>
  <si>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</si>
  <si>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</si>
  <si>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</si>
  <si>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</si>
  <si>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</si>
  <si>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</si>
  <si>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</si>
  <si>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</si>
  <si>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</si>
  <si>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</si>
  <si>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</si>
  <si>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</si>
  <si>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</si>
  <si>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</si>
  <si>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</si>
  <si>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</si>
  <si>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</si>
  <si>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</si>
  <si>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</si>
  <si>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</si>
  <si>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</si>
  <si>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</si>
  <si>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</si>
  <si>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</si>
  <si>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</si>
  <si>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</si>
  <si>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</si>
  <si>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</si>
  <si>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</si>
  <si>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</si>
  <si>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</si>
  <si>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</si>
  <si>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</si>
  <si>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</si>
  <si>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</si>
  <si>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</si>
  <si>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</si>
  <si>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</si>
  <si>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</si>
  <si>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</si>
  <si>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</si>
  <si>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</si>
  <si>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</si>
  <si>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</si>
  <si>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</si>
  <si>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</si>
  <si>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</si>
  <si>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</si>
  <si>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</si>
  <si>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</si>
  <si>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</si>
  <si>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</si>
  <si>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</si>
  <si>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</si>
  <si>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</si>
  <si>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</si>
  <si>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</si>
  <si>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</si>
  <si>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</si>
  <si>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</si>
  <si>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</si>
  <si>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</si>
  <si>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</si>
  <si>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</si>
  <si>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</si>
  <si>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</si>
  <si>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</si>
  <si>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</si>
  <si>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</si>
  <si>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</si>
  <si>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</si>
  <si>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</si>
  <si>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</si>
  <si>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</si>
  <si>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</si>
  <si>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</si>
  <si>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</si>
  <si>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</si>
  <si>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</si>
  <si>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</si>
  <si>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</si>
  <si>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</si>
  <si>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</si>
  <si>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</si>
  <si>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</si>
  <si>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</si>
  <si>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</si>
  <si>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</si>
  <si>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</si>
  <si>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</si>
  <si>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</si>
  <si>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</si>
  <si>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</si>
  <si>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</si>
  <si>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</si>
  <si>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</si>
  <si>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</si>
  <si>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</si>
  <si>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</si>
  <si>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</si>
  <si>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</si>
  <si>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</si>
  <si>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</si>
  <si>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</si>
  <si>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</si>
  <si>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</si>
  <si>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</si>
  <si>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</si>
  <si>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</si>
  <si>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</si>
  <si>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</si>
  <si>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</si>
  <si>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</si>
  <si>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</si>
  <si>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</si>
  <si>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</si>
  <si>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</si>
  <si>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</si>
  <si>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</si>
  <si>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</si>
  <si>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</si>
  <si>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</si>
  <si>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</si>
  <si>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</si>
  <si>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</si>
  <si>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</si>
  <si>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</si>
  <si>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</si>
  <si>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</si>
  <si>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</si>
  <si>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</si>
  <si>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</si>
  <si>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</si>
  <si>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</si>
  <si>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</si>
  <si>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</si>
  <si>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</si>
  <si>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</si>
  <si>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</si>
  <si>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</si>
  <si>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</si>
  <si>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</si>
  <si>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</si>
  <si>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</si>
  <si>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</si>
  <si>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</si>
  <si>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</si>
  <si>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</si>
  <si>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</si>
  <si>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</si>
  <si>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</si>
  <si>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</si>
  <si>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</si>
  <si>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</si>
  <si>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</si>
  <si>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</si>
  <si>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</si>
  <si>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</si>
  <si>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</si>
  <si>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</si>
  <si>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</si>
  <si>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</si>
  <si>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</si>
  <si>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</si>
  <si>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</si>
  <si>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</si>
  <si>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</si>
  <si>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</si>
  <si>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</si>
  <si>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</si>
  <si>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</si>
  <si>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</si>
  <si>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</si>
  <si>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</si>
  <si>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</si>
  <si>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</si>
  <si>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</si>
  <si>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</si>
  <si>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</si>
  <si>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</si>
  <si>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</si>
  <si>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</si>
  <si>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</si>
  <si>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</si>
  <si>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</si>
  <si>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</si>
  <si>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</si>
  <si>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</si>
  <si>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</si>
  <si>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</si>
  <si>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</si>
  <si>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</si>
  <si>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</si>
  <si>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</si>
  <si>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</si>
  <si>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</si>
  <si>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</si>
  <si>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</si>
  <si>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</si>
  <si>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</si>
  <si>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</si>
  <si>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</si>
  <si>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</si>
  <si>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</si>
  <si>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</si>
  <si>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</si>
  <si>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</si>
  <si>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</si>
  <si>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</si>
  <si>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</si>
  <si>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</si>
  <si>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</si>
  <si>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</si>
  <si>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</si>
  <si>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</si>
  <si>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</si>
  <si>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</si>
  <si>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</si>
  <si>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</si>
  <si>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</si>
  <si>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</si>
  <si>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</si>
  <si>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</si>
  <si>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</si>
  <si>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</si>
  <si>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</si>
  <si>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</si>
  <si>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</si>
  <si>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</si>
  <si>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</si>
  <si>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</si>
  <si>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</si>
  <si>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</si>
  <si>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</si>
  <si>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</si>
  <si>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</si>
  <si>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</si>
  <si>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</si>
  <si>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</si>
  <si>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</si>
  <si>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</si>
  <si>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</si>
  <si>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</si>
  <si>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</si>
  <si>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</si>
  <si>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</si>
  <si>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</si>
  <si>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</si>
  <si>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</si>
  <si>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</si>
  <si>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</si>
  <si>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</si>
  <si>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</si>
  <si>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</si>
  <si>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</si>
  <si>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</si>
  <si>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</si>
  <si>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</si>
  <si>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</si>
  <si>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</si>
  <si>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</si>
  <si>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</si>
  <si>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</si>
  <si>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</si>
  <si>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</si>
  <si>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</si>
  <si>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</si>
  <si>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</si>
  <si>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</si>
  <si>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</si>
  <si>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</si>
  <si>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</si>
  <si>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</si>
  <si>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</si>
  <si>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</si>
  <si>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</si>
  <si>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</si>
  <si>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</si>
  <si>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</si>
  <si>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</si>
  <si>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</si>
  <si>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</si>
  <si>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</si>
  <si>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</si>
  <si>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</si>
  <si>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</si>
  <si>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</si>
  <si>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</si>
  <si>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</si>
  <si>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</si>
  <si>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</si>
  <si>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</si>
  <si>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</si>
  <si>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</si>
  <si>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</si>
  <si>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</si>
  <si>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</si>
  <si>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</si>
  <si>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</si>
  <si>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</si>
  <si>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</si>
  <si>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</si>
  <si>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</si>
  <si>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</si>
  <si>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</si>
  <si>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</si>
  <si>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</si>
  <si>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</si>
  <si>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</si>
  <si>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</si>
  <si>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</si>
  <si>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</si>
  <si>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</si>
  <si>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</si>
  <si>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</si>
  <si>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</si>
  <si>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</si>
  <si>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</si>
  <si>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</si>
  <si>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</si>
  <si>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</si>
  <si>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</si>
  <si>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</si>
  <si>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</si>
  <si>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</si>
  <si>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</si>
  <si>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</si>
  <si>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</si>
  <si>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</si>
  <si>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</si>
  <si>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</si>
  <si>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</si>
  <si>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</si>
  <si>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</si>
  <si>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</si>
  <si>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</si>
  <si>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</si>
  <si>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</si>
  <si>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</si>
  <si>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</si>
  <si>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</si>
  <si>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</si>
  <si>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</si>
  <si>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</si>
  <si>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</si>
  <si>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</si>
  <si>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</si>
  <si>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</si>
  <si>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</si>
  <si>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</si>
  <si>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</si>
  <si>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</si>
  <si>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</si>
  <si>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</si>
  <si>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</si>
  <si>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</si>
  <si>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</si>
  <si>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</si>
  <si>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</si>
  <si>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</si>
  <si>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</si>
  <si>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</si>
  <si>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</si>
  <si>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</si>
  <si>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</si>
  <si>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</si>
  <si>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</si>
  <si>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</si>
  <si>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</si>
  <si>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</si>
  <si>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</si>
  <si>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</si>
  <si>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</si>
  <si>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</si>
  <si>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</si>
  <si>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</si>
  <si>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</si>
  <si>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</si>
  <si>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</si>
  <si>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</si>
  <si>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</si>
  <si>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</si>
  <si>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</si>
  <si>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</si>
  <si>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</si>
  <si>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</si>
  <si>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</si>
  <si>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</si>
  <si>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</si>
  <si>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</si>
  <si>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</si>
  <si>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</si>
  <si>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</si>
  <si>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</si>
  <si>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</si>
  <si>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</si>
  <si>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</si>
  <si>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</si>
  <si>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</si>
  <si>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</si>
  <si>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</si>
  <si>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</si>
  <si>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</si>
  <si>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</si>
  <si>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</si>
  <si>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</si>
  <si>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</si>
  <si>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</si>
  <si>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</si>
  <si>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</si>
  <si>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</si>
  <si>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</si>
  <si>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</si>
  <si>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</si>
  <si>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</si>
  <si>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</si>
  <si>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</si>
  <si>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</si>
  <si>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</si>
  <si>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</si>
  <si>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</si>
  <si>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</si>
  <si>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</si>
  <si>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</si>
  <si>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</si>
  <si>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</si>
  <si>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</si>
  <si>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</si>
  <si>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</si>
  <si>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</si>
  <si>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</si>
  <si>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</si>
  <si>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</si>
  <si>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</si>
  <si>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</si>
  <si>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</si>
  <si>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</si>
  <si>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</si>
  <si>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</si>
  <si>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</si>
  <si>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</si>
  <si>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</si>
  <si>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</si>
  <si>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</si>
  <si>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</si>
  <si>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</si>
  <si>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</si>
  <si>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</si>
  <si>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</si>
  <si>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</si>
  <si>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</si>
  <si>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</si>
  <si>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</si>
  <si>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</si>
  <si>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</si>
  <si>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</si>
  <si>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</si>
  <si>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</si>
  <si>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</si>
  <si>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</si>
  <si>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</si>
  <si>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</si>
  <si>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</si>
  <si>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</si>
  <si>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</si>
  <si>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</si>
  <si>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</si>
  <si>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</si>
  <si>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</si>
  <si>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</si>
  <si>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</si>
  <si>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</si>
  <si>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</si>
  <si>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</si>
  <si>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</si>
  <si>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</si>
  <si>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</si>
  <si>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</si>
  <si>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</si>
  <si>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</si>
  <si>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</si>
  <si>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</si>
  <si>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</si>
  <si>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</si>
  <si>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</si>
  <si>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</si>
  <si>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</si>
  <si>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</si>
  <si>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</si>
  <si>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</si>
  <si>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</si>
  <si>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</si>
  <si>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</si>
  <si>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</si>
  <si>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</si>
  <si>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</si>
  <si>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</si>
  <si>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</si>
  <si>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</si>
  <si>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</si>
  <si>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</si>
  <si>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</si>
  <si>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</si>
  <si>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</si>
  <si>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</si>
  <si>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</si>
  <si>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</si>
  <si>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</si>
  <si>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</si>
  <si>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</si>
  <si>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</si>
  <si>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</si>
  <si>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</si>
  <si>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</si>
  <si>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</si>
  <si>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</si>
  <si>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</si>
  <si>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</si>
  <si>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</si>
  <si>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</si>
  <si>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</si>
  <si>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</si>
  <si>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</si>
  <si>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</si>
  <si>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</si>
  <si>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</si>
  <si>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</si>
  <si>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</si>
  <si>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</si>
  <si>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</si>
  <si>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</si>
  <si>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</si>
  <si>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</si>
  <si>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</si>
  <si>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</si>
  <si>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</si>
  <si>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</si>
  <si>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</si>
  <si>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</si>
  <si>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</si>
  <si>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</si>
  <si>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</si>
  <si>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</si>
  <si>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</si>
  <si>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</si>
  <si>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</si>
  <si>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</si>
  <si>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</si>
  <si>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</si>
  <si>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</si>
  <si>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</si>
  <si>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</si>
  <si>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</si>
  <si>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</si>
  <si>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</si>
  <si>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</si>
  <si>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</si>
  <si>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</si>
  <si>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</si>
  <si>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</si>
  <si>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</si>
  <si>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</si>
  <si>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</si>
  <si>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</si>
  <si>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</si>
  <si>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</si>
  <si>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</si>
  <si>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</si>
  <si>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</si>
  <si>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</si>
  <si>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</si>
  <si>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</si>
  <si>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</si>
  <si>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</si>
  <si>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</si>
  <si>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</si>
  <si>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</si>
  <si>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</si>
  <si>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</si>
  <si>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</si>
  <si>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</si>
  <si>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</si>
  <si>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</si>
  <si>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</si>
  <si>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</si>
  <si>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</si>
  <si>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</si>
  <si>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</si>
  <si>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</si>
  <si>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</si>
  <si>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</si>
  <si>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</si>
  <si>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</si>
  <si>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</si>
  <si>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</si>
  <si>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</si>
  <si>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</si>
  <si>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</si>
  <si>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</si>
  <si>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</si>
  <si>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</si>
  <si>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</si>
  <si>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</si>
  <si>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</si>
  <si>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</si>
  <si>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</si>
  <si>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</si>
  <si>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</si>
  <si>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</si>
  <si>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</si>
  <si>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</si>
  <si>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</si>
  <si>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</si>
  <si>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</si>
  <si>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</si>
  <si>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</si>
  <si>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</si>
  <si>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</si>
  <si>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</si>
  <si>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</si>
  <si>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</si>
  <si>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</si>
  <si>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</si>
  <si>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</si>
  <si>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</si>
  <si>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</si>
  <si>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</si>
  <si>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</si>
  <si>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</si>
  <si>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</si>
  <si>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</si>
  <si>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</si>
  <si>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</si>
  <si>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</si>
  <si>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</si>
  <si>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</si>
  <si>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</si>
  <si>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</si>
  <si>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</si>
  <si>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</si>
  <si>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</si>
  <si>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</si>
  <si>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</si>
  <si>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</si>
  <si>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</si>
  <si>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</si>
  <si>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</si>
  <si>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</si>
  <si>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</si>
  <si>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</si>
  <si>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</si>
  <si>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</si>
  <si>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</si>
  <si>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</si>
  <si>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</si>
  <si>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</si>
  <si>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</si>
  <si>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</si>
  <si>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</si>
  <si>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</si>
  <si>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</si>
  <si>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</si>
  <si>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</si>
  <si>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</si>
  <si>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</si>
  <si>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</si>
  <si>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</si>
  <si>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</si>
  <si>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</si>
  <si>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</si>
  <si>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</si>
  <si>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</si>
  <si>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</si>
  <si>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</si>
  <si>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</si>
  <si>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</si>
  <si>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</si>
  <si>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</si>
  <si>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</si>
  <si>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</si>
  <si>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</si>
  <si>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</si>
  <si>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</si>
  <si>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</si>
  <si>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</si>
  <si>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</si>
  <si>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</si>
  <si>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</si>
  <si>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</si>
  <si>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</si>
  <si>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</si>
  <si>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</si>
  <si>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</si>
  <si>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</si>
  <si>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</si>
  <si>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</si>
  <si>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</si>
  <si>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</si>
  <si>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</si>
  <si>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</si>
  <si>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</si>
  <si>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</si>
  <si>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</si>
  <si>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</si>
  <si>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</si>
  <si>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</si>
  <si>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</si>
  <si>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</si>
  <si>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</si>
  <si>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</si>
  <si>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</si>
  <si>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</si>
  <si>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</si>
  <si>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</si>
  <si>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</si>
  <si>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</si>
  <si>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</si>
  <si>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</si>
  <si>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</si>
  <si>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</si>
  <si>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</si>
  <si>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</si>
  <si>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</si>
  <si>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</si>
  <si>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</si>
  <si>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</si>
  <si>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</si>
  <si>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</si>
  <si>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</si>
  <si>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</si>
  <si>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</si>
  <si>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</si>
  <si>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</si>
  <si>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</si>
  <si>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</si>
  <si>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</si>
  <si>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</si>
  <si>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</si>
  <si>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</si>
  <si>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</si>
  <si>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</si>
  <si>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</si>
  <si>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</si>
  <si>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</si>
  <si>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</si>
  <si>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</si>
  <si>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</si>
  <si>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</si>
  <si>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</si>
  <si>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</si>
  <si>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</si>
  <si>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</si>
  <si>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</si>
  <si>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</si>
  <si>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</si>
  <si>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</si>
  <si>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</si>
  <si>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</si>
  <si>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</si>
  <si>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</si>
  <si>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</si>
  <si>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</si>
  <si>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</si>
  <si>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</si>
  <si>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</si>
  <si>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</si>
  <si>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</si>
  <si>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</si>
  <si>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</si>
  <si>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</si>
  <si>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</si>
  <si>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</si>
  <si>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</si>
  <si>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</si>
  <si>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</si>
  <si>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</si>
  <si>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</si>
  <si>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</si>
  <si>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</si>
  <si>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</si>
  <si>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</si>
  <si>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</si>
  <si>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</si>
  <si>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</si>
  <si>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</si>
  <si>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</si>
  <si>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</si>
  <si>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</si>
  <si>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</si>
  <si>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</si>
  <si>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</si>
  <si>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</si>
  <si>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</si>
  <si>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</si>
  <si>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</si>
  <si>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</si>
  <si>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</si>
  <si>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</si>
  <si>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</si>
  <si>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</si>
  <si>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</si>
  <si>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</si>
  <si>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</si>
  <si>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</si>
  <si>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</si>
  <si>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</si>
  <si>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</si>
  <si>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</si>
  <si>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</si>
  <si>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</si>
  <si>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</si>
  <si>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</si>
  <si>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</si>
  <si>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</si>
  <si>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</si>
  <si>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</si>
  <si>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</si>
  <si>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</si>
  <si>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</si>
  <si>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</si>
  <si>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</si>
  <si>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</si>
  <si>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</si>
  <si>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</si>
  <si>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</si>
  <si>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</si>
  <si>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</si>
  <si>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</si>
  <si>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</si>
  <si>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</si>
  <si>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</si>
  <si>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</si>
  <si>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</si>
  <si>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</si>
  <si>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</si>
  <si>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</si>
  <si>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</si>
  <si>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</si>
  <si>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</si>
  <si>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</si>
  <si>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</si>
  <si>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</si>
  <si>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</si>
  <si>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</si>
  <si>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</si>
  <si>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</si>
  <si>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</si>
  <si>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</si>
  <si>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</si>
  <si>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</si>
  <si>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</si>
  <si>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</si>
  <si>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</si>
  <si>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</si>
  <si>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</si>
  <si>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</si>
  <si>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</si>
  <si>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</si>
  <si>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</si>
  <si>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</si>
  <si>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</si>
  <si>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</si>
  <si>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</si>
  <si>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</si>
  <si>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</si>
  <si>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</si>
  <si>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</si>
  <si>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</si>
  <si>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</si>
  <si>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</si>
  <si>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</si>
  <si>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</si>
  <si>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</si>
  <si>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</si>
  <si>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</si>
  <si>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</si>
  <si>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</si>
  <si>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</si>
  <si>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</si>
  <si>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</si>
  <si>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</si>
  <si>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</si>
  <si>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</si>
  <si>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</si>
  <si>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</si>
  <si>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</si>
  <si>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</si>
  <si>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</si>
  <si>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</si>
  <si>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</si>
  <si>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</si>
  <si>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</si>
  <si>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</si>
  <si>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</si>
  <si>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</si>
  <si>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</si>
  <si>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</si>
  <si>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</si>
  <si>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</si>
  <si>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</si>
  <si>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</si>
  <si>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</si>
  <si>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</si>
  <si>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</si>
  <si>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</si>
  <si>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</si>
  <si>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</si>
  <si>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</si>
  <si>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</si>
  <si>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</si>
  <si>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</si>
  <si>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</si>
  <si>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</si>
  <si>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</si>
  <si>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</si>
  <si>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</si>
  <si>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</si>
  <si>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</si>
  <si>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</si>
  <si>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</si>
  <si>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</si>
  <si>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</si>
  <si>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</si>
  <si>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</si>
  <si>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</si>
  <si>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</si>
  <si>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</si>
  <si>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</si>
  <si>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</si>
  <si>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</si>
  <si>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</si>
  <si>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</si>
  <si>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</si>
  <si>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</si>
  <si>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</si>
  <si>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</si>
  <si>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</si>
  <si>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</si>
  <si>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</si>
  <si>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</si>
  <si>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</si>
  <si>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</si>
  <si>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</si>
  <si>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</si>
  <si>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</si>
  <si>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</si>
  <si>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</si>
  <si>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</si>
  <si>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</si>
  <si>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</si>
  <si>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</si>
  <si>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</si>
  <si>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</si>
  <si>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</si>
  <si>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</si>
  <si>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</si>
  <si>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</si>
  <si>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</si>
  <si>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</si>
  <si>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</si>
  <si>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</si>
  <si>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</si>
  <si>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</si>
  <si>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</si>
  <si>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</si>
  <si>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</si>
  <si>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</si>
  <si>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</si>
  <si>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</si>
  <si>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</si>
  <si>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</si>
  <si>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</si>
  <si>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</si>
  <si>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</si>
  <si>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</si>
  <si>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</si>
  <si>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</si>
  <si>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</si>
  <si>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</si>
  <si>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</si>
  <si>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</si>
  <si>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</si>
  <si>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</si>
  <si>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</si>
  <si>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</si>
  <si>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</si>
  <si>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</si>
  <si>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</si>
  <si>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</si>
  <si>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</si>
  <si>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</si>
  <si>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</si>
  <si>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</si>
  <si>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</si>
  <si>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</si>
  <si>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</si>
  <si>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</si>
  <si>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</si>
  <si>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</si>
  <si>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</si>
  <si>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</si>
  <si>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</si>
  <si>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</si>
  <si>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</si>
  <si>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</si>
  <si>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</si>
  <si>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</si>
  <si>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</si>
  <si>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</si>
  <si>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</si>
  <si>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</si>
  <si>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</si>
  <si>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</si>
  <si>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</si>
  <si>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</si>
  <si>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</si>
  <si>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</si>
  <si>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</si>
  <si>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</si>
  <si>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</si>
  <si>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</si>
  <si>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</si>
  <si>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</si>
  <si>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</si>
  <si>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</si>
  <si>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</si>
  <si>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</si>
  <si>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</si>
  <si>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</si>
  <si>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</si>
  <si>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</si>
  <si>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</si>
  <si>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</si>
  <si>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</si>
  <si>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</si>
  <si>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</si>
  <si>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</si>
  <si>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</si>
  <si>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</si>
  <si>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</si>
  <si>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</si>
  <si>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</si>
  <si>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</si>
  <si>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</si>
  <si>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</si>
  <si>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</si>
  <si>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</si>
  <si>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</si>
  <si>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</si>
  <si>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</si>
  <si>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</si>
  <si>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</si>
  <si>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</si>
  <si>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</si>
  <si>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</si>
  <si>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</si>
  <si>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</si>
  <si>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</si>
  <si>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</si>
  <si>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</si>
  <si>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</si>
  <si>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</si>
  <si>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</si>
  <si>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</si>
  <si>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</si>
  <si>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</si>
  <si>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</si>
  <si>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</si>
  <si>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</si>
  <si>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</si>
  <si>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</si>
  <si>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</si>
  <si>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</si>
  <si>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</si>
  <si>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</si>
  <si>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</si>
  <si>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</si>
  <si>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</si>
  <si>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</si>
  <si>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</si>
  <si>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</si>
  <si>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</si>
  <si>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</si>
  <si>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</si>
  <si>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</si>
  <si>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</si>
  <si>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</si>
  <si>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</si>
  <si>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</si>
  <si>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</si>
  <si>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</si>
  <si>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</si>
  <si>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</si>
  <si>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</si>
  <si>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</si>
  <si>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</si>
  <si>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</si>
  <si>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</si>
  <si>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</si>
  <si>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</si>
  <si>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</si>
  <si>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</si>
  <si>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</si>
  <si>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</si>
  <si>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</si>
  <si>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</si>
  <si>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</si>
  <si>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</si>
  <si>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</si>
  <si>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</si>
  <si>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</si>
  <si>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</si>
  <si>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</si>
  <si>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</si>
  <si>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</si>
  <si>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</si>
  <si>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</si>
  <si>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</si>
  <si>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</si>
  <si>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</si>
  <si>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</si>
  <si>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</si>
  <si>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</si>
  <si>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</si>
  <si>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</si>
  <si>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</si>
  <si>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</si>
  <si>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</si>
  <si>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</si>
  <si>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</si>
  <si>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</si>
  <si>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</si>
  <si>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</si>
  <si>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</si>
  <si>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</si>
  <si>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</si>
  <si>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</si>
  <si>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</si>
  <si>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</si>
  <si>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</si>
  <si>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</si>
  <si>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</si>
  <si>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</si>
  <si>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</si>
  <si>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</si>
  <si>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</si>
  <si>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</si>
  <si>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</si>
  <si>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</si>
  <si>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</si>
  <si>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</si>
  <si>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</si>
  <si>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</si>
  <si>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</si>
  <si>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</si>
  <si>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</si>
  <si>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</si>
  <si>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</si>
  <si>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</si>
  <si>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</si>
  <si>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</si>
  <si>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</si>
  <si>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</si>
  <si>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</si>
  <si>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</si>
  <si>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</si>
  <si>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</si>
  <si>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</si>
  <si>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</si>
  <si>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</si>
  <si>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</si>
  <si>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</si>
  <si>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</si>
  <si>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</si>
  <si>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</si>
  <si>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</si>
  <si>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</si>
  <si>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</si>
  <si>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</si>
  <si>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</si>
  <si>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</si>
  <si>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</si>
  <si>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</si>
  <si>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</si>
  <si>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</si>
  <si>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</si>
  <si>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</si>
  <si>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</si>
  <si>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</si>
  <si>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</si>
  <si>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</si>
  <si>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</si>
  <si>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</si>
  <si>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</si>
  <si>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</si>
  <si>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</si>
  <si>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</si>
  <si>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</si>
  <si>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</si>
  <si>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</si>
  <si>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</si>
  <si>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</si>
  <si>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</si>
  <si>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</si>
  <si>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</si>
  <si>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</si>
  <si>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</si>
  <si>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</si>
  <si>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</si>
  <si>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</si>
  <si>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</si>
  <si>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</si>
  <si>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</si>
  <si>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</si>
  <si>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</si>
  <si>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</si>
  <si>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</si>
  <si>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</si>
  <si>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</si>
  <si>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</si>
  <si>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</si>
  <si>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</si>
  <si>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</si>
  <si>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</si>
  <si>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</si>
  <si>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</si>
  <si>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</si>
  <si>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</si>
  <si>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</si>
  <si>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</si>
  <si>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</si>
  <si>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</si>
  <si>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</si>
  <si>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</si>
  <si>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</si>
  <si>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</si>
  <si>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</si>
  <si>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</si>
  <si>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</si>
  <si>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</si>
  <si>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</si>
  <si>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</si>
  <si>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</si>
  <si>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</si>
  <si>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</si>
  <si>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</si>
  <si>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</si>
  <si>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</si>
  <si>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</si>
  <si>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</si>
  <si>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</si>
  <si>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</si>
  <si>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</si>
  <si>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</si>
  <si>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</si>
  <si>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</si>
  <si>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</si>
  <si>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</si>
  <si>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</si>
  <si>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</si>
  <si>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</si>
  <si>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</si>
  <si>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</si>
  <si>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</si>
  <si>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</si>
  <si>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</si>
  <si>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</si>
  <si>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</si>
  <si>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</si>
  <si>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</si>
  <si>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</si>
  <si>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</si>
  <si>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</si>
  <si>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</si>
  <si>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</si>
  <si>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</si>
  <si>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</si>
  <si>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</si>
  <si>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</si>
  <si>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</si>
  <si>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</si>
  <si>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</si>
  <si>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</si>
  <si>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</si>
  <si>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</si>
  <si>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</si>
  <si>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</si>
  <si>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</si>
  <si>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</si>
  <si>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</si>
  <si>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</si>
  <si>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</si>
  <si>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</si>
  <si>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</si>
  <si>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</si>
  <si>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</si>
  <si>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</si>
  <si>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</si>
  <si>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</si>
  <si>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</si>
  <si>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</si>
  <si>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</si>
  <si>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</si>
  <si>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</si>
  <si>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</si>
  <si>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</si>
  <si>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</si>
  <si>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</si>
  <si>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</si>
  <si>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</si>
  <si>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</si>
  <si>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</si>
  <si>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</si>
  <si>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</si>
  <si>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</si>
  <si>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</si>
  <si>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</si>
  <si>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</si>
  <si>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</si>
  <si>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</si>
  <si>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</si>
  <si>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</si>
  <si>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</si>
  <si>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</si>
  <si>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</si>
  <si>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</si>
  <si>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</si>
  <si>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</si>
  <si>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</si>
  <si>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</si>
  <si>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</si>
  <si>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</si>
  <si>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</si>
  <si>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</si>
  <si>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</si>
  <si>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</si>
  <si>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</si>
  <si>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</si>
  <si>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</si>
  <si>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</si>
  <si>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</si>
  <si>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</si>
  <si>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</si>
  <si>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</si>
  <si>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</si>
  <si>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</si>
  <si>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</si>
  <si>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</si>
  <si>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</si>
  <si>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</si>
  <si>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</si>
  <si>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</si>
  <si>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</si>
  <si>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</si>
  <si>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</si>
  <si>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</si>
  <si>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</si>
  <si>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</si>
  <si>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</si>
  <si>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</si>
  <si>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</si>
  <si>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</si>
  <si>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</si>
  <si>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</si>
  <si>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</si>
  <si>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</si>
  <si>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</si>
  <si>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</si>
  <si>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</si>
  <si>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</si>
  <si>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</si>
  <si>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</si>
  <si>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</si>
  <si>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</si>
  <si>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</si>
  <si>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</si>
  <si>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</si>
  <si>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</si>
  <si>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</si>
  <si>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</si>
  <si>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</si>
  <si>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</si>
  <si>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</si>
  <si>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</si>
  <si>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</si>
  <si>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</si>
  <si>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</si>
  <si>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</si>
  <si>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</si>
  <si>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</si>
  <si>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</si>
  <si>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</si>
  <si>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</si>
  <si>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</si>
  <si>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</si>
  <si>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</si>
  <si>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</si>
  <si>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</si>
  <si>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</si>
  <si>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</si>
  <si>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</si>
  <si>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</si>
  <si>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</si>
  <si>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</si>
  <si>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</si>
  <si>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</si>
  <si>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</si>
  <si>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</si>
  <si>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</si>
  <si>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</si>
  <si>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</si>
  <si>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</si>
  <si>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</si>
  <si>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</si>
  <si>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</si>
  <si>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</si>
  <si>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</si>
  <si>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</si>
  <si>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</si>
  <si>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</si>
  <si>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</si>
  <si>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</si>
  <si>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</si>
  <si>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</si>
  <si>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</si>
  <si>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</si>
  <si>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</si>
  <si>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</si>
  <si>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</si>
  <si>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</si>
  <si>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</si>
  <si>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</si>
  <si>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</si>
  <si>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</si>
  <si>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</si>
  <si>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</si>
  <si>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</si>
  <si>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</si>
  <si>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</si>
  <si>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</si>
  <si>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</si>
  <si>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</si>
  <si>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</si>
  <si>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</si>
  <si>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</si>
  <si>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</si>
  <si>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</si>
  <si>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</si>
  <si>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</si>
  <si>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</si>
  <si>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</si>
  <si>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</si>
  <si>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</si>
  <si>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</si>
  <si>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</si>
  <si>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</si>
  <si>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</si>
  <si>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</si>
  <si>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</si>
  <si>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</si>
  <si>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</si>
  <si>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</si>
  <si>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</si>
  <si>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</si>
  <si>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</si>
  <si>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</si>
  <si>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</si>
  <si>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</si>
  <si>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</si>
  <si>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</si>
  <si>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</si>
  <si>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</si>
  <si>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</si>
  <si>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</si>
  <si>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</si>
  <si>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</si>
  <si>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</si>
  <si>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</si>
  <si>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</si>
  <si>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</si>
  <si>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</si>
  <si>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</si>
  <si>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</si>
  <si>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</si>
  <si>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</si>
  <si>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</si>
  <si>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</si>
  <si>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</si>
  <si>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</si>
  <si>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</si>
  <si>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</si>
  <si>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</si>
  <si>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</si>
  <si>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</si>
  <si>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</si>
  <si>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</si>
  <si>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</si>
  <si>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</si>
  <si>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</si>
  <si>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</si>
  <si>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</si>
  <si>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</si>
  <si>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</si>
  <si>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</si>
  <si>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</si>
  <si>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</si>
  <si>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</si>
  <si>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</si>
  <si>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</si>
  <si>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</si>
  <si>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</si>
  <si>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</si>
  <si>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</si>
  <si>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</si>
  <si>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</si>
  <si>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</si>
  <si>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</si>
  <si>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</si>
  <si>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</si>
  <si>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</si>
  <si>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</si>
  <si>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</si>
  <si>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</si>
  <si>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</si>
  <si>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</si>
  <si>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</si>
  <si>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</si>
  <si>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</si>
  <si>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</si>
  <si>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</si>
  <si>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</si>
  <si>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</si>
  <si>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</si>
  <si>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</si>
  <si>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</si>
  <si>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</si>
  <si>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</si>
  <si>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</si>
  <si>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</si>
  <si>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</si>
  <si>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</si>
  <si>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</si>
  <si>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</si>
  <si>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</si>
  <si>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</si>
  <si>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</si>
  <si>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</si>
  <si>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</si>
  <si>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</si>
  <si>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</si>
  <si>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</si>
  <si>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</si>
  <si>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</si>
  <si>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</si>
  <si>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</si>
  <si>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</si>
  <si>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</si>
  <si>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</si>
  <si>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</si>
  <si>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</si>
  <si>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</si>
  <si>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</si>
  <si>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</si>
  <si>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</si>
  <si>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</si>
  <si>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</si>
  <si>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</si>
  <si>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</si>
  <si>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</si>
  <si>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</si>
  <si>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</si>
  <si>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</si>
  <si>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</si>
  <si>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</si>
  <si>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</si>
  <si>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</si>
  <si>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</si>
  <si>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</si>
  <si>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</si>
  <si>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</si>
  <si>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</si>
  <si>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</si>
  <si>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</si>
  <si>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</si>
  <si>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</si>
  <si>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</si>
  <si>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</si>
  <si>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</si>
  <si>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</si>
  <si>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</si>
  <si>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</si>
  <si>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</si>
  <si>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</si>
  <si>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</si>
  <si>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</si>
  <si>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</si>
  <si>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</si>
  <si>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</si>
  <si>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</si>
  <si>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</si>
  <si>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</si>
  <si>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</si>
  <si>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</si>
  <si>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</si>
  <si>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</si>
  <si>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</si>
  <si>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</si>
  <si>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</si>
  <si>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</si>
  <si>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</si>
  <si>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</si>
  <si>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</si>
  <si>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</si>
  <si>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</si>
  <si>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</si>
  <si>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</si>
  <si>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</si>
  <si>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</si>
  <si>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</si>
  <si>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</si>
  <si>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</si>
  <si>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</si>
  <si>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</si>
  <si>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</si>
  <si>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</si>
  <si>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</si>
  <si>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</si>
  <si>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</si>
  <si>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</si>
  <si>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</si>
  <si>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</si>
  <si>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</si>
  <si>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</si>
  <si>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</si>
  <si>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</si>
  <si>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</si>
  <si>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</si>
  <si>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</si>
  <si>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</si>
  <si>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</si>
  <si>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</si>
  <si>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</si>
  <si>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</si>
  <si>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</si>
  <si>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</si>
  <si>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</si>
  <si>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</si>
  <si>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</si>
  <si>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</si>
  <si>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</si>
  <si>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</si>
  <si>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</si>
  <si>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</si>
  <si>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</si>
  <si>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</si>
  <si>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</si>
  <si>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</si>
  <si>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</si>
  <si>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</si>
  <si>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</si>
  <si>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</si>
  <si>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</si>
  <si>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</si>
  <si>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</si>
  <si>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</si>
  <si>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</si>
  <si>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</si>
  <si>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</si>
  <si>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</si>
  <si>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</si>
  <si>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</si>
  <si>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</si>
  <si>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</si>
  <si>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</si>
  <si>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</si>
  <si>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</si>
  <si>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</si>
  <si>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</si>
  <si>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</si>
  <si>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</si>
  <si>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</si>
  <si>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</si>
  <si>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</si>
  <si>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</si>
  <si>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</si>
  <si>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</si>
  <si>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</si>
  <si>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</si>
  <si>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</si>
  <si>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</si>
  <si>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</si>
  <si>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</si>
  <si>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</si>
  <si>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</si>
  <si>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</si>
  <si>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</si>
  <si>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</si>
  <si>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</si>
  <si>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</si>
  <si>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</si>
  <si>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</si>
  <si>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</si>
  <si>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</si>
  <si>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</si>
  <si>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</si>
  <si>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</si>
  <si>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</si>
  <si>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</si>
  <si>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</si>
  <si>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</si>
  <si>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</si>
  <si>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</si>
  <si>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</si>
  <si>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</si>
  <si>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</si>
  <si>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</si>
  <si>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</si>
  <si>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</si>
  <si>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</si>
  <si>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</si>
  <si>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</si>
  <si>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</si>
  <si>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</si>
  <si>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</si>
  <si>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</si>
  <si>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</si>
  <si>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</si>
  <si>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</si>
  <si>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</si>
  <si>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</si>
  <si>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</si>
  <si>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</si>
  <si>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</si>
  <si>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</si>
  <si>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</si>
  <si>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</si>
  <si>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</si>
  <si>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</si>
  <si>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</si>
  <si>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</si>
  <si>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</si>
  <si>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</si>
  <si>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</si>
  <si>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</si>
  <si>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</si>
  <si>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</si>
  <si>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</si>
  <si>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</si>
  <si>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</si>
  <si>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</si>
  <si>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</si>
  <si>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</si>
  <si>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</si>
  <si>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</si>
  <si>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</si>
  <si>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</si>
  <si>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</si>
  <si>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</si>
  <si>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</si>
  <si>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</si>
  <si>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</si>
  <si>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</si>
  <si>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</si>
  <si>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</si>
  <si>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</si>
  <si>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</si>
  <si>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</si>
  <si>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</si>
  <si>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</si>
  <si>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</si>
  <si>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</si>
  <si>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</si>
  <si>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</si>
  <si>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</si>
  <si>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</si>
  <si>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</si>
  <si>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</si>
  <si>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</si>
  <si>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</si>
  <si>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</si>
  <si>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</si>
  <si>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</si>
  <si>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</si>
  <si>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</si>
  <si>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</si>
  <si>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</si>
  <si>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</si>
  <si>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</si>
  <si>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</si>
  <si>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</si>
  <si>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</si>
  <si>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</si>
  <si>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</si>
  <si>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</si>
  <si>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</si>
  <si>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</si>
  <si>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</si>
  <si>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</si>
  <si>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</si>
  <si>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</si>
  <si>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</si>
  <si>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</si>
  <si>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</si>
  <si>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</si>
  <si>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</si>
  <si>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</si>
  <si>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</si>
  <si>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</si>
  <si>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</si>
  <si>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</si>
  <si>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</si>
  <si>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</si>
  <si>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</si>
  <si>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</si>
  <si>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</si>
  <si>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</si>
  <si>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</si>
  <si>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</si>
  <si>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</si>
  <si>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</si>
  <si>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</si>
  <si>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</si>
  <si>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</si>
  <si>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</si>
  <si>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</si>
  <si>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</si>
  <si>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</si>
  <si>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</si>
  <si>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</si>
  <si>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</si>
  <si>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</si>
  <si>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</si>
  <si>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</si>
  <si>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</si>
  <si>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</si>
  <si>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</si>
  <si>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</si>
  <si>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</si>
  <si>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</si>
  <si>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</si>
  <si>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</si>
  <si>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</si>
  <si>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</si>
  <si>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</si>
  <si>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</si>
  <si>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</si>
  <si>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</si>
  <si>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</si>
  <si>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</si>
  <si>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</si>
  <si>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</si>
  <si>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</si>
  <si>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</si>
  <si>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</si>
  <si>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</si>
  <si>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</si>
  <si>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</si>
  <si>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</si>
  <si>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</si>
  <si>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</si>
  <si>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</si>
  <si>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</si>
  <si>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</si>
  <si>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</si>
  <si>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</si>
  <si>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</si>
  <si>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</si>
  <si>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</si>
  <si>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</si>
  <si>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</si>
  <si>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</si>
  <si>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</si>
  <si>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</si>
  <si>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</si>
  <si>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</si>
  <si>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</si>
  <si>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</si>
  <si>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</si>
  <si>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</si>
  <si>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</si>
  <si>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</si>
  <si>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</si>
  <si>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</si>
  <si>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</si>
  <si>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</si>
  <si>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</si>
  <si>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</si>
  <si>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</si>
  <si>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</si>
  <si>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</si>
  <si>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</si>
  <si>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</si>
  <si>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</si>
  <si>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</si>
  <si>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</si>
  <si>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</si>
  <si>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</si>
  <si>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</si>
  <si>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</si>
  <si>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</si>
  <si>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</si>
  <si>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</si>
  <si>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</si>
  <si>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</si>
  <si>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</si>
  <si>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</si>
  <si>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</si>
  <si>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</si>
  <si>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</si>
  <si>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</si>
  <si>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</si>
  <si>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</si>
  <si>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</si>
  <si>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</si>
  <si>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</si>
  <si>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</si>
  <si>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</si>
  <si>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</si>
  <si>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</si>
  <si>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</si>
  <si>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</si>
  <si>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</si>
  <si>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</si>
  <si>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</si>
  <si>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</si>
  <si>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</si>
  <si>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</si>
  <si>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</si>
  <si>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</si>
  <si>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</si>
  <si>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</si>
  <si>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</si>
  <si>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</si>
  <si>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</si>
  <si>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</si>
  <si>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</si>
  <si>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</si>
  <si>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</si>
  <si>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</si>
  <si>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</si>
  <si>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</si>
  <si>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</si>
  <si>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</si>
  <si>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</si>
  <si>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</si>
  <si>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</si>
  <si>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</si>
  <si>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</si>
  <si>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</si>
  <si>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</si>
  <si>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</si>
  <si>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</si>
  <si>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</si>
  <si>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</si>
  <si>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</si>
  <si>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</si>
  <si>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</si>
  <si>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</si>
  <si>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</si>
  <si>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</si>
  <si>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</si>
  <si>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</si>
  <si>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</si>
  <si>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</si>
  <si>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</si>
  <si>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</si>
  <si>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</si>
  <si>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</si>
  <si>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</si>
  <si>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</si>
  <si>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</si>
  <si>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</si>
  <si>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</si>
  <si>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</si>
  <si>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</si>
  <si>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</si>
  <si>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</si>
  <si>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</si>
  <si>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</si>
  <si>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</si>
  <si>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</si>
  <si>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</si>
  <si>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</si>
  <si>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</si>
  <si>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</si>
  <si>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</si>
  <si>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</si>
  <si>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</si>
  <si>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</si>
  <si>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</si>
  <si>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</si>
  <si>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</si>
  <si>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</si>
  <si>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</si>
  <si>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</si>
  <si>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</si>
  <si>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</si>
  <si>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</si>
  <si>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</si>
  <si>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</si>
  <si>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</si>
  <si>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</si>
  <si>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</si>
  <si>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</si>
  <si>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</si>
  <si>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</si>
  <si>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</si>
  <si>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</si>
  <si>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</si>
  <si>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</si>
  <si>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</si>
  <si>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</si>
  <si>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</si>
  <si>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</si>
  <si>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</si>
  <si>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</si>
  <si>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</si>
  <si>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</si>
  <si>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</si>
  <si>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</si>
  <si>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</si>
  <si>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</si>
  <si>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</si>
  <si>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</si>
  <si>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</si>
  <si>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</si>
  <si>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</si>
  <si>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</si>
  <si>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</si>
  <si>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</si>
  <si>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</si>
  <si>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</si>
  <si>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</si>
  <si>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</si>
  <si>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</si>
  <si>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</si>
  <si>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</si>
  <si>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</si>
  <si>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</si>
  <si>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</si>
  <si>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</si>
  <si>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</si>
  <si>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</si>
  <si>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</si>
  <si>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</si>
  <si>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</si>
  <si>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</si>
  <si>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</si>
  <si>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</si>
  <si>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</si>
  <si>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</si>
  <si>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</si>
  <si>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</si>
  <si>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</si>
  <si>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</si>
  <si>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</si>
  <si>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</si>
  <si>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</si>
  <si>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</si>
  <si>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</si>
  <si>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</si>
  <si>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</si>
  <si>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</si>
  <si>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</si>
  <si>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</si>
  <si>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</si>
  <si>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</si>
  <si>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</si>
  <si>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</si>
  <si>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</si>
  <si>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</si>
  <si>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</si>
  <si>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</si>
  <si>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</si>
  <si>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</si>
  <si>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</si>
  <si>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</si>
  <si>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</si>
  <si>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</si>
  <si>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</si>
  <si>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</si>
  <si>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</si>
  <si>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</si>
  <si>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</si>
  <si>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</si>
  <si>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</si>
  <si>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</si>
  <si>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</si>
  <si>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</si>
  <si>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</si>
  <si>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</si>
  <si>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</si>
  <si>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</si>
  <si>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</si>
  <si>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</si>
  <si>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</si>
  <si>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</si>
  <si>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</si>
  <si>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</si>
  <si>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</si>
  <si>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</si>
  <si>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</si>
  <si>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</si>
  <si>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</si>
  <si>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</si>
  <si>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</si>
  <si>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</si>
  <si>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</si>
  <si>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</si>
  <si>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</si>
  <si>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</si>
  <si>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</si>
  <si>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</si>
  <si>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</si>
  <si>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</si>
  <si>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</si>
  <si>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</si>
  <si>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</si>
  <si>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</si>
  <si>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</si>
  <si>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</si>
  <si>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</si>
  <si>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</si>
  <si>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</si>
  <si>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</si>
  <si>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</si>
  <si>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</si>
  <si>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</si>
  <si>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</si>
  <si>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</si>
  <si>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</si>
  <si>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</si>
  <si>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</si>
  <si>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</si>
  <si>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</si>
  <si>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</si>
  <si>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</si>
  <si>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</si>
  <si>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</si>
  <si>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</si>
  <si>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</si>
  <si>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</si>
  <si>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</si>
  <si>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</si>
  <si>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</si>
  <si>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</si>
  <si>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</si>
  <si>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</si>
  <si>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</si>
  <si>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</si>
  <si>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</si>
  <si>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</si>
  <si>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</si>
  <si>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</si>
  <si>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</si>
  <si>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</si>
  <si>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</si>
  <si>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</si>
  <si>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</si>
  <si>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</si>
  <si>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</si>
  <si>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</si>
  <si>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</si>
  <si>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</si>
  <si>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</si>
  <si>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</si>
  <si>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</si>
  <si>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</si>
  <si>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</si>
  <si>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</si>
  <si>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</si>
  <si>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</si>
  <si>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</si>
  <si>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</si>
  <si>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</si>
  <si>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</si>
  <si>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</si>
  <si>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</si>
  <si>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</si>
  <si>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</si>
  <si>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</si>
  <si>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</si>
  <si>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</si>
  <si>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</si>
  <si>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</si>
  <si>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</si>
  <si>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</si>
  <si>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</si>
  <si>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</si>
  <si>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</si>
  <si>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</si>
  <si>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</si>
  <si>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</si>
  <si>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</si>
  <si>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</si>
  <si>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</si>
  <si>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</si>
  <si>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</si>
  <si>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</si>
  <si>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</si>
  <si>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</si>
  <si>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</si>
  <si>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</si>
  <si>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</si>
  <si>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</si>
  <si>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</si>
  <si>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</si>
  <si>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</si>
  <si>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</si>
  <si>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</si>
  <si>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</si>
  <si>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</si>
  <si>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</si>
  <si>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</si>
  <si>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</si>
  <si>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</si>
  <si>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</si>
  <si>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</si>
  <si>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</si>
  <si>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</si>
  <si>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</si>
  <si>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</si>
  <si>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</si>
  <si>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</si>
  <si>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</si>
  <si>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</si>
  <si>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</si>
  <si>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</si>
  <si>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</si>
  <si>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</si>
  <si>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</si>
  <si>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</si>
  <si>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</si>
  <si>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</si>
  <si>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</si>
  <si>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</si>
  <si>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</si>
  <si>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</si>
  <si>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</si>
  <si>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</si>
  <si>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</si>
  <si>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</si>
  <si>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</si>
  <si>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</si>
  <si>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</si>
  <si>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</si>
  <si>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</si>
  <si>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</si>
  <si>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</si>
  <si>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</si>
  <si>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</si>
  <si>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</si>
  <si>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</si>
  <si>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</si>
  <si>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</si>
  <si>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</si>
  <si>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</si>
  <si>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</si>
  <si>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</si>
  <si>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</si>
  <si>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</si>
  <si>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</si>
  <si>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</si>
  <si>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</si>
  <si>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</si>
  <si>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</si>
  <si>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</si>
  <si>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</si>
  <si>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</si>
  <si>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</si>
  <si>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</si>
  <si>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</si>
  <si>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</si>
  <si>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</si>
  <si>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</si>
  <si>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</si>
  <si>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</si>
  <si>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</si>
  <si>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</si>
  <si>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</si>
  <si>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</si>
  <si>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</si>
  <si>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</si>
  <si>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</si>
  <si>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</si>
  <si>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</si>
  <si>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</si>
  <si>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</si>
  <si>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</si>
  <si>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</si>
  <si>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</si>
  <si>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</si>
  <si>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</si>
  <si>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</si>
  <si>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</si>
  <si>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</si>
  <si>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</si>
  <si>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</si>
  <si>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</si>
  <si>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</si>
  <si>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</si>
  <si>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</si>
  <si>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</si>
  <si>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</si>
  <si>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</si>
  <si>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</si>
  <si>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</si>
  <si>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</si>
  <si>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</si>
  <si>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</si>
  <si>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</si>
  <si>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</si>
  <si>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</si>
  <si>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</si>
  <si>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</si>
  <si>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</si>
  <si>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</si>
  <si>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</si>
  <si>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</si>
  <si>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</si>
  <si>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</si>
  <si>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</si>
  <si>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</si>
  <si>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</si>
  <si>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</si>
  <si>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</si>
  <si>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</si>
  <si>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</si>
  <si>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</si>
  <si>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</si>
  <si>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</si>
  <si>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</si>
  <si>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</si>
  <si>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</si>
  <si>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</si>
  <si>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</si>
  <si>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</si>
  <si>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</si>
  <si>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</si>
  <si>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</si>
  <si>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</si>
  <si>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</si>
  <si>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</si>
  <si>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</si>
  <si>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</si>
  <si>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</si>
  <si>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</si>
  <si>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</si>
  <si>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</si>
  <si>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</si>
  <si>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</si>
  <si>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</si>
  <si>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</si>
  <si>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</si>
  <si>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</si>
  <si>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</si>
  <si>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</si>
  <si>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</si>
  <si>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</si>
  <si>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</si>
  <si>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</si>
  <si>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</si>
  <si>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</si>
  <si>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</si>
  <si>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</si>
  <si>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</si>
  <si>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</si>
  <si>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</si>
  <si>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</si>
  <si>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</si>
  <si>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</si>
  <si>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</si>
  <si>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</si>
  <si>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</si>
  <si>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</si>
  <si>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</si>
  <si>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</si>
  <si>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</si>
  <si>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</si>
  <si>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</si>
  <si>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</si>
  <si>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</si>
  <si>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</si>
  <si>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</si>
  <si>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</si>
  <si>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</si>
  <si>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</si>
  <si>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</si>
  <si>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</si>
  <si>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</si>
  <si>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</si>
  <si>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</si>
  <si>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</si>
  <si>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</si>
  <si>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</si>
  <si>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</si>
  <si>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</si>
  <si>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</si>
  <si>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</si>
  <si>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</si>
  <si>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</si>
  <si>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</si>
  <si>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</si>
  <si>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</si>
  <si>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</si>
  <si>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</si>
  <si>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</si>
  <si>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</si>
  <si>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</si>
  <si>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</si>
  <si>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</si>
  <si>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</si>
  <si>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</si>
  <si>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</si>
  <si>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</si>
  <si>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</si>
  <si>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</si>
  <si>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</si>
  <si>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</si>
  <si>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</si>
  <si>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</si>
  <si>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</si>
  <si>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</si>
  <si>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</si>
  <si>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</si>
  <si>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</si>
  <si>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</si>
  <si>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</si>
  <si>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</si>
  <si>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</si>
  <si>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</si>
  <si>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</si>
  <si>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</si>
  <si>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</si>
  <si>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</si>
  <si>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</si>
  <si>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</si>
  <si>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</si>
  <si>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</si>
  <si>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</si>
  <si>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</si>
  <si>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</si>
  <si>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</si>
  <si>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</si>
  <si>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</si>
  <si>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</si>
  <si>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</si>
  <si>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</si>
  <si>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</si>
  <si>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</si>
  <si>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</si>
  <si>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</si>
  <si>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</si>
  <si>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</si>
  <si>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</si>
  <si>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</si>
  <si>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</si>
  <si>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</si>
  <si>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</si>
  <si>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</si>
  <si>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</si>
  <si>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</si>
  <si>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</si>
  <si>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</si>
  <si>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</si>
  <si>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</si>
  <si>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</si>
  <si>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</si>
  <si>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</si>
  <si>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</si>
  <si>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</si>
  <si>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</si>
  <si>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</si>
  <si>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</si>
  <si>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</si>
  <si>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</si>
  <si>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</si>
  <si>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</si>
  <si>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</si>
  <si>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</si>
  <si>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</si>
  <si>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</si>
  <si>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</si>
  <si>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</si>
  <si>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</si>
  <si>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</si>
  <si>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</si>
  <si>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</si>
  <si>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</si>
  <si>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</si>
  <si>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</si>
  <si>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</si>
  <si>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</si>
  <si>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</si>
  <si>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</si>
  <si>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</si>
  <si>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</si>
  <si>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</si>
  <si>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</si>
  <si>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</si>
  <si>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</si>
  <si>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</si>
  <si>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</si>
  <si>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</si>
  <si>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</si>
  <si>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</si>
  <si>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</si>
  <si>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</si>
  <si>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</si>
  <si>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</si>
  <si>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</si>
  <si>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</si>
  <si>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</si>
  <si>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</si>
  <si>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</si>
  <si>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</si>
  <si>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</si>
  <si>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</si>
  <si>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</si>
  <si>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</si>
  <si>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</si>
  <si>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</si>
  <si>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</si>
  <si>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</si>
  <si>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</si>
  <si>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</si>
  <si>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</si>
  <si>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</si>
  <si>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</si>
  <si>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</si>
  <si>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</si>
  <si>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</si>
  <si>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</si>
  <si>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</si>
  <si>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</si>
  <si>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</si>
  <si>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</si>
  <si>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</si>
  <si>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</si>
  <si>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</si>
  <si>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</si>
  <si>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</si>
  <si>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</si>
  <si>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</si>
  <si>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</si>
  <si>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</si>
  <si>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</si>
  <si>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</si>
  <si>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</si>
  <si>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</si>
  <si>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</si>
  <si>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</si>
  <si>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</si>
  <si>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</si>
  <si>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</si>
  <si>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</si>
  <si>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</si>
  <si>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</si>
  <si>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</si>
  <si>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</si>
  <si>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</si>
  <si>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</si>
  <si>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</si>
  <si>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</si>
  <si>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</si>
  <si>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</si>
  <si>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</si>
  <si>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</si>
  <si>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</si>
  <si>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</si>
  <si>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</si>
  <si>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</si>
  <si>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</si>
  <si>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</si>
  <si>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</si>
  <si>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</si>
  <si>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</si>
  <si>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</si>
  <si>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</si>
  <si>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</si>
  <si>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</si>
  <si>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</si>
  <si>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</si>
  <si>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</si>
  <si>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</si>
  <si>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</si>
  <si>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</si>
  <si>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</si>
  <si>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</si>
  <si>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</si>
  <si>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</si>
  <si>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</si>
  <si>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</si>
  <si>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</si>
  <si>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</si>
  <si>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</si>
  <si>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</si>
  <si>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</si>
  <si>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</si>
  <si>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</si>
  <si>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</si>
  <si>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</si>
  <si>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</si>
  <si>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</si>
  <si>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</si>
  <si>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</si>
  <si>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</si>
  <si>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</si>
  <si>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</si>
  <si>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</si>
  <si>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</si>
  <si>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</si>
  <si>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</si>
  <si>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</si>
  <si>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</si>
  <si>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</si>
  <si>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</si>
  <si>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</si>
  <si>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</si>
  <si>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</si>
  <si>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</si>
  <si>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</si>
  <si>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</si>
  <si>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</si>
  <si>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</si>
  <si>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</si>
  <si>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</si>
  <si>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</si>
  <si>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</si>
  <si>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</si>
  <si>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</si>
  <si>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</si>
  <si>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</si>
  <si>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</si>
  <si>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</si>
  <si>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</si>
  <si>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</si>
  <si>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</si>
  <si>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</si>
  <si>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</si>
  <si>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</si>
  <si>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</si>
  <si>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</si>
  <si>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</si>
  <si>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</si>
  <si>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</si>
  <si>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</si>
  <si>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</si>
  <si>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</si>
  <si>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</si>
  <si>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</si>
  <si>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</si>
  <si>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</si>
  <si>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</si>
  <si>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</si>
  <si>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</si>
  <si>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</si>
  <si>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</si>
  <si>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</si>
  <si>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</si>
  <si>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</si>
  <si>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</si>
  <si>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</si>
  <si>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</si>
  <si>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</si>
  <si>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</si>
  <si>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</si>
  <si>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</si>
  <si>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</si>
  <si>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</si>
  <si>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</si>
  <si>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</si>
  <si>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</si>
  <si>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</si>
  <si>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</si>
  <si>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</si>
  <si>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</si>
  <si>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</si>
  <si>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</si>
  <si>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</si>
  <si>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</si>
  <si>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</si>
  <si>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</si>
  <si>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</si>
  <si>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</si>
  <si>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</si>
  <si>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</si>
  <si>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</si>
  <si>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</si>
  <si>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</si>
  <si>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</si>
  <si>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</si>
  <si>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</si>
  <si>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</si>
  <si>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</si>
  <si>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</si>
  <si>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</si>
  <si>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</si>
  <si>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</si>
  <si>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</si>
  <si>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</si>
  <si>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</si>
  <si>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</si>
  <si>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</si>
  <si>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</si>
  <si>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</si>
  <si>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</si>
  <si>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</si>
  <si>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</si>
  <si>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</si>
  <si>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</si>
  <si>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</si>
  <si>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</si>
  <si>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</si>
  <si>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</si>
  <si>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</si>
  <si>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</si>
  <si>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</si>
  <si>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</si>
  <si>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</si>
  <si>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</si>
  <si>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</si>
  <si>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</si>
  <si>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</si>
  <si>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</si>
  <si>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</si>
  <si>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</si>
  <si>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</si>
  <si>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</si>
  <si>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</si>
  <si>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</si>
  <si>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</si>
  <si>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</si>
  <si>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</si>
  <si>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</si>
  <si>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</si>
  <si>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</si>
  <si>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</si>
  <si>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</si>
  <si>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</si>
  <si>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</si>
  <si>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</si>
  <si>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</si>
  <si>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</si>
  <si>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</si>
  <si>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</si>
  <si>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</si>
  <si>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</si>
  <si>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</si>
  <si>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</si>
  <si>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</si>
  <si>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</si>
  <si>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</si>
  <si>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</si>
  <si>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</si>
  <si>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</si>
  <si>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</si>
  <si>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</si>
  <si>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</si>
  <si>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</si>
  <si>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</si>
  <si>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</si>
  <si>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</si>
  <si>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</si>
  <si>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</si>
  <si>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</si>
  <si>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</si>
  <si>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</si>
  <si>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</si>
  <si>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</si>
  <si>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</si>
  <si>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</si>
  <si>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</si>
  <si>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</si>
  <si>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</si>
  <si>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</si>
  <si>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</si>
  <si>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</si>
  <si>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</si>
  <si>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</si>
  <si>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</si>
  <si>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</si>
  <si>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</si>
  <si>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</si>
  <si>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</si>
  <si>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</si>
  <si>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</si>
  <si>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</si>
  <si>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</si>
  <si>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</si>
  <si>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</si>
  <si>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</si>
  <si>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</si>
  <si>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</si>
  <si>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</si>
  <si>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</si>
  <si>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</si>
  <si>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</si>
  <si>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</si>
  <si>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</si>
  <si>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</si>
  <si>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</si>
  <si>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</si>
  <si>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</si>
  <si>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</si>
  <si>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</si>
  <si>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</si>
  <si>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</si>
  <si>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</si>
  <si>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</si>
  <si>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</si>
  <si>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</si>
  <si>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</si>
  <si>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</si>
  <si>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</si>
  <si>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</si>
  <si>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</si>
  <si>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</si>
  <si>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</si>
  <si>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</si>
  <si>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</si>
  <si>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</si>
  <si>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</si>
  <si>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</si>
  <si>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</si>
  <si>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</si>
  <si>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</si>
  <si>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</si>
  <si>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</si>
  <si>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</si>
  <si>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</si>
  <si>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</si>
  <si>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</si>
  <si>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</si>
  <si>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</si>
  <si>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</si>
  <si>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</si>
  <si>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</si>
  <si>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</si>
  <si>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</si>
  <si>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</si>
  <si>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</si>
  <si>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</si>
  <si>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</si>
  <si>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</si>
  <si>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</si>
  <si>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</si>
  <si>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</si>
  <si>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</si>
  <si>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</si>
  <si>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</si>
  <si>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</si>
  <si>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</si>
  <si>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</si>
  <si>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</si>
  <si>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</si>
  <si>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</si>
  <si>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</si>
  <si>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</si>
  <si>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</si>
  <si>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</si>
  <si>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</si>
  <si>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</si>
  <si>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</si>
  <si>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</si>
  <si>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</si>
  <si>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</si>
  <si>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</si>
  <si>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</si>
  <si>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</si>
  <si>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</si>
  <si>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</si>
  <si>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</si>
  <si>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</si>
  <si>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</si>
  <si>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</si>
  <si>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</si>
  <si>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</si>
  <si>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</si>
  <si>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</si>
  <si>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</si>
  <si>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</si>
  <si>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</si>
  <si>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</si>
  <si>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</si>
  <si>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</si>
  <si>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</si>
  <si>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</si>
  <si>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</si>
  <si>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</si>
  <si>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</si>
  <si>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</si>
  <si>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</si>
  <si>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</si>
  <si>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</si>
  <si>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</si>
  <si>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</si>
  <si>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</si>
  <si>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</si>
  <si>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</si>
  <si>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</si>
  <si>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</si>
  <si>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</si>
  <si>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</si>
  <si>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</si>
  <si>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</si>
  <si>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</si>
  <si>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</si>
  <si>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</si>
  <si>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</si>
  <si>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</si>
  <si>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</si>
  <si>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</si>
  <si>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</si>
  <si>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</si>
  <si>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</si>
  <si>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</si>
  <si>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</si>
  <si>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</si>
  <si>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</si>
  <si>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</si>
  <si>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</si>
  <si>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</si>
  <si>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</si>
  <si>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</si>
  <si>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</si>
  <si>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</si>
  <si>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</si>
  <si>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</si>
  <si>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</si>
  <si>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</si>
  <si>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</si>
  <si>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</si>
  <si>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</si>
  <si>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</si>
  <si>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</si>
  <si>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</si>
  <si>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</si>
  <si>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</si>
  <si>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</si>
  <si>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</si>
  <si>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</si>
  <si>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</si>
  <si>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</si>
  <si>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</si>
  <si>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</si>
  <si>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</si>
  <si>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</si>
  <si>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</si>
  <si>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</si>
  <si>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</si>
  <si>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</si>
  <si>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</si>
  <si>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</si>
  <si>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</si>
  <si>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</si>
  <si>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</si>
  <si>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</si>
  <si>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</si>
  <si>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</si>
  <si>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</si>
  <si>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</si>
  <si>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</si>
  <si>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</si>
  <si>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</si>
  <si>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</si>
  <si>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</si>
  <si>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</si>
  <si>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</si>
  <si>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</si>
  <si>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</si>
  <si>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</si>
  <si>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</si>
  <si>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</si>
  <si>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</si>
  <si>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</si>
  <si>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</si>
  <si>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</si>
  <si>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</si>
  <si>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</si>
  <si>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</si>
  <si>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</si>
  <si>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</si>
  <si>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</si>
  <si>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</si>
  <si>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</si>
  <si>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</si>
  <si>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</si>
  <si>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</si>
  <si>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</si>
  <si>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</si>
  <si>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</si>
  <si>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</si>
  <si>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</si>
  <si>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</si>
  <si>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</si>
  <si>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</si>
  <si>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</si>
  <si>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</si>
  <si>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</si>
  <si>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</si>
  <si>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</si>
  <si>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</si>
  <si>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</si>
  <si>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</si>
  <si>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</si>
  <si>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</si>
  <si>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</si>
  <si>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</si>
  <si>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</si>
  <si>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</si>
  <si>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</si>
  <si>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</si>
  <si>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</si>
  <si>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</si>
  <si>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</si>
  <si>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</si>
  <si>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</si>
  <si>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</si>
  <si>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</si>
  <si>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</si>
  <si>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</si>
  <si>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</si>
  <si>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</si>
  <si>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</si>
  <si>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</si>
  <si>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</si>
  <si>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</si>
  <si>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</si>
  <si>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</si>
  <si>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</si>
  <si>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</si>
  <si>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</si>
  <si>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</si>
  <si>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</si>
  <si>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</si>
  <si>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</si>
  <si>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</si>
  <si>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</si>
  <si>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</si>
  <si>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</si>
  <si>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</si>
  <si>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</si>
  <si>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</si>
  <si>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</si>
  <si>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</si>
  <si>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</si>
  <si>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</si>
  <si>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</si>
  <si>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</si>
  <si>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</si>
  <si>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</si>
  <si>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</si>
  <si>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</si>
  <si>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</si>
  <si>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</si>
  <si>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</si>
  <si>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</si>
  <si>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</si>
  <si>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</si>
  <si>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</si>
  <si>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</si>
  <si>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</si>
  <si>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</si>
  <si>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</si>
  <si>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</si>
  <si>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</si>
  <si>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</si>
  <si>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</si>
  <si>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</si>
  <si>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</si>
  <si>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</si>
  <si>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</si>
  <si>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</si>
  <si>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</si>
  <si>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</si>
  <si>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</si>
  <si>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</si>
  <si>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</si>
  <si>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</si>
  <si>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</si>
  <si>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</si>
  <si>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</si>
  <si>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</si>
  <si>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</si>
  <si>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</si>
  <si>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</si>
  <si>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</si>
  <si>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</si>
  <si>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</si>
  <si>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</si>
  <si>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</si>
  <si>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</si>
  <si>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</si>
  <si>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</si>
  <si>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</si>
  <si>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</si>
  <si>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</si>
  <si>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</si>
  <si>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</si>
  <si>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</si>
  <si>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</si>
  <si>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</si>
  <si>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</si>
  <si>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</si>
  <si>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</si>
  <si>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</si>
  <si>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</si>
  <si>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</si>
  <si>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</si>
  <si>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</si>
  <si>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</si>
  <si>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</si>
  <si>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</si>
  <si>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</si>
  <si>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</si>
  <si>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</si>
  <si>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</si>
  <si>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</si>
  <si>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</si>
  <si>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</si>
  <si>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</si>
  <si>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</si>
  <si>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</si>
  <si>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</si>
  <si>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</si>
  <si>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</si>
  <si>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</si>
  <si>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</si>
  <si>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</si>
  <si>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</si>
  <si>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</si>
  <si>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</si>
  <si>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</si>
  <si>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</si>
  <si>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</si>
  <si>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</si>
  <si>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</si>
  <si>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</si>
  <si>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</si>
  <si>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</si>
  <si>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</si>
  <si>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</si>
  <si>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</si>
  <si>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</si>
  <si>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</si>
  <si>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</si>
  <si>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</si>
  <si>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</si>
  <si>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</si>
  <si>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</si>
  <si>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</si>
  <si>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</si>
  <si>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</si>
  <si>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</si>
  <si>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</si>
  <si>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</si>
  <si>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</si>
  <si>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</si>
  <si>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</si>
  <si>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</si>
  <si>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</si>
  <si>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</si>
  <si>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</si>
  <si>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</si>
  <si>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</si>
  <si>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</si>
  <si>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</si>
  <si>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</si>
  <si>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</si>
  <si>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</si>
  <si>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</si>
  <si>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</si>
  <si>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</si>
  <si>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</si>
  <si>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</si>
  <si>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</si>
  <si>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</si>
  <si>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</si>
  <si>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</si>
  <si>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</si>
  <si>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</si>
  <si>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</si>
  <si>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</si>
  <si>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</si>
  <si>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</si>
  <si>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</si>
  <si>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</si>
  <si>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</si>
  <si>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</si>
  <si>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</si>
  <si>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</si>
  <si>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</si>
  <si>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</si>
  <si>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</si>
  <si>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</si>
  <si>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</si>
  <si>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</si>
  <si>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</si>
  <si>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</si>
  <si>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</si>
  <si>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</si>
  <si>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</si>
  <si>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</si>
  <si>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</si>
  <si>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</si>
  <si>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</si>
  <si>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</si>
  <si>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</si>
  <si>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</si>
  <si>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</si>
  <si>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</si>
  <si>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</si>
  <si>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</si>
  <si>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</si>
  <si>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</si>
  <si>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</si>
  <si>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</si>
  <si>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</si>
  <si>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</si>
  <si>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</si>
  <si>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</si>
  <si>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</si>
  <si>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</si>
  <si>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</si>
  <si>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</si>
  <si>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</si>
  <si>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</si>
  <si>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</si>
  <si>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</si>
  <si>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</si>
  <si>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</si>
  <si>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</si>
  <si>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</si>
  <si>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</si>
  <si>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</si>
  <si>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</si>
  <si>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</si>
  <si>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</si>
  <si>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</si>
  <si>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</si>
  <si>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</si>
  <si>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</si>
  <si>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</si>
  <si>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</si>
  <si>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</si>
  <si>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</si>
  <si>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</si>
  <si>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</si>
  <si>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</si>
  <si>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</si>
  <si>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</si>
  <si>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</si>
  <si>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</si>
  <si>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</si>
  <si>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</si>
  <si>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</si>
  <si>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</si>
  <si>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</si>
  <si>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</si>
  <si>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</si>
  <si>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</si>
  <si>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</si>
  <si>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</si>
  <si>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</si>
  <si>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</si>
  <si>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</si>
  <si>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</si>
  <si>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</si>
  <si>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</si>
  <si>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</si>
  <si>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</si>
  <si>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</si>
  <si>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</si>
  <si>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</si>
  <si>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</si>
  <si>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</si>
  <si>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</si>
  <si>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</si>
  <si>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</si>
  <si>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</si>
  <si>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</si>
  <si>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</si>
  <si>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</si>
  <si>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</si>
  <si>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</si>
  <si>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</si>
  <si>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</si>
  <si>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</si>
  <si>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</si>
  <si>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</si>
  <si>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</si>
  <si>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</si>
  <si>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</si>
  <si>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</si>
  <si>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</si>
  <si>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</si>
  <si>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</si>
  <si>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</si>
  <si>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</si>
  <si>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</si>
  <si>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</si>
  <si>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</si>
  <si>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</si>
  <si>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</si>
  <si>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</si>
  <si>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</si>
  <si>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</si>
  <si>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</si>
  <si>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</si>
  <si>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</si>
  <si>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</si>
  <si>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</si>
  <si>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</si>
  <si>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</si>
  <si>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</si>
  <si>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</si>
  <si>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</si>
  <si>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</si>
  <si>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</si>
  <si>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</si>
  <si>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</si>
  <si>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</si>
  <si>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</si>
  <si>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</si>
  <si>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</si>
  <si>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</si>
  <si>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</si>
  <si>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</si>
  <si>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</si>
  <si>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</si>
  <si>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</si>
  <si>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</si>
  <si>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</si>
  <si>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</si>
  <si>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</si>
  <si>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</si>
  <si>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</si>
  <si>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</si>
  <si>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</si>
  <si>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</si>
  <si>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</si>
  <si>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</si>
  <si>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</si>
  <si>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</si>
  <si>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</si>
  <si>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</si>
  <si>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</si>
  <si>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</si>
  <si>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</si>
  <si>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</si>
  <si>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</si>
  <si>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</si>
  <si>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</si>
  <si>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</si>
  <si>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</si>
  <si>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</si>
  <si>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</si>
  <si>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</si>
  <si>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</si>
  <si>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</si>
  <si>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</si>
  <si>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</si>
  <si>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</si>
  <si>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</si>
  <si>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</si>
  <si>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</si>
  <si>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</si>
  <si>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</si>
  <si>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</si>
  <si>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</si>
  <si>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</si>
  <si>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</si>
  <si>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</si>
  <si>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</si>
  <si>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</si>
  <si>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</si>
  <si>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</si>
  <si>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</si>
  <si>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</si>
  <si>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</si>
  <si>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</si>
  <si>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</si>
  <si>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</si>
  <si>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</si>
  <si>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</si>
  <si>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</si>
  <si>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</si>
  <si>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</si>
  <si>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</si>
  <si>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</si>
  <si>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</si>
  <si>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</si>
  <si>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</si>
  <si>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</si>
  <si>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</si>
  <si>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</si>
  <si>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</si>
  <si>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</si>
  <si>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</si>
  <si>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</si>
  <si>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</si>
  <si>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</si>
  <si>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</si>
  <si>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</si>
  <si>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</si>
  <si>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</si>
  <si>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</si>
  <si>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</si>
  <si>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</si>
  <si>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</si>
  <si>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</si>
  <si>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</si>
  <si>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</si>
  <si>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</si>
  <si>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</si>
  <si>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</si>
  <si>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</si>
  <si>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</si>
  <si>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</si>
  <si>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</si>
  <si>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</si>
  <si>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</si>
  <si>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</si>
  <si>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</si>
  <si>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</si>
  <si>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</si>
  <si>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</si>
  <si>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</si>
  <si>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</si>
  <si>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</si>
  <si>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</si>
  <si>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</si>
  <si>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</si>
  <si>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</si>
  <si>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</si>
  <si>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</si>
  <si>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</si>
  <si>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</si>
  <si>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</si>
  <si>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</si>
  <si>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</si>
  <si>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</si>
  <si>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</si>
  <si>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</si>
  <si>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</si>
  <si>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</si>
  <si>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</si>
  <si>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</si>
  <si>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</si>
  <si>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</si>
  <si>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</si>
  <si>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</si>
  <si>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</si>
  <si>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</si>
  <si>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</si>
  <si>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</si>
  <si>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</si>
  <si>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</si>
  <si>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</si>
  <si>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</si>
  <si>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</si>
  <si>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</si>
  <si>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</si>
  <si>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</si>
  <si>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</si>
  <si>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</si>
  <si>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</si>
  <si>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</si>
  <si>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</si>
  <si>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</si>
  <si>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</si>
  <si>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</si>
  <si>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</si>
  <si>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</si>
  <si>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</si>
  <si>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</si>
  <si>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</si>
  <si>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</si>
  <si>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</si>
  <si>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</si>
  <si>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</si>
  <si>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</si>
  <si>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</si>
  <si>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</si>
  <si>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</si>
  <si>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</si>
  <si>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</si>
  <si>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</si>
  <si>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</si>
  <si>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</si>
  <si>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</si>
  <si>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</si>
  <si>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</si>
  <si>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</si>
  <si>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</si>
  <si>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</si>
  <si>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</si>
  <si>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</si>
  <si>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</si>
  <si>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</si>
  <si>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</si>
  <si>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</si>
  <si>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</si>
  <si>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</si>
  <si>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</si>
  <si>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</si>
  <si>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</si>
  <si>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</si>
  <si>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</si>
  <si>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</si>
  <si>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</si>
  <si>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</si>
  <si>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</si>
  <si>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</si>
  <si>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</si>
  <si>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</si>
  <si>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</si>
  <si>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</si>
  <si>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</si>
  <si>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</si>
  <si>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</si>
  <si>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</si>
  <si>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</si>
  <si>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</si>
  <si>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</si>
  <si>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</si>
  <si>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</si>
  <si>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</si>
  <si>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</si>
  <si>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</si>
  <si>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</si>
  <si>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</si>
  <si>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</si>
  <si>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</si>
  <si>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</si>
  <si>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</si>
  <si>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</si>
  <si>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</si>
  <si>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</si>
  <si>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</si>
  <si>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</si>
  <si>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</si>
  <si>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</si>
  <si>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</si>
  <si>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</si>
  <si>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</si>
  <si>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</si>
  <si>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</si>
  <si>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</si>
  <si>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</si>
  <si>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</si>
  <si>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</si>
  <si>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</si>
  <si>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</si>
  <si>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</si>
  <si>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</si>
  <si>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</si>
  <si>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</si>
  <si>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</si>
  <si>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</si>
  <si>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</si>
  <si>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</si>
  <si>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</si>
  <si>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</si>
  <si>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</si>
  <si>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</si>
  <si>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</si>
  <si>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</si>
  <si>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</si>
  <si>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</si>
  <si>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</si>
  <si>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</si>
  <si>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</si>
  <si>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</si>
  <si>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</si>
  <si>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</si>
  <si>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</si>
  <si>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</si>
  <si>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</si>
  <si>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</si>
  <si>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</si>
  <si>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</si>
  <si>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</si>
  <si>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</si>
  <si>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</si>
  <si>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</si>
  <si>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</si>
  <si>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</si>
  <si>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</si>
  <si>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</si>
  <si>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</si>
  <si>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</si>
  <si>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</si>
  <si>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</si>
  <si>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</si>
  <si>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</si>
  <si>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</si>
  <si>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</si>
  <si>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</si>
  <si>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</si>
  <si>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</si>
  <si>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</si>
  <si>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</si>
  <si>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</si>
  <si>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</si>
  <si>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</si>
  <si>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</si>
  <si>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</si>
  <si>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</si>
  <si>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</si>
  <si>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</si>
  <si>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</si>
  <si>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</si>
  <si>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</si>
  <si>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</si>
  <si>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</si>
  <si>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</si>
  <si>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</si>
  <si>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</si>
  <si>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</si>
  <si>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</si>
  <si>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</si>
  <si>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</si>
  <si>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</si>
  <si>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</si>
  <si>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</si>
  <si>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</si>
  <si>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</si>
  <si>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</si>
  <si>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</si>
  <si>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</si>
  <si>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</si>
  <si>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</si>
  <si>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</si>
  <si>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</si>
  <si>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</si>
  <si>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</si>
  <si>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</si>
  <si>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</si>
  <si>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</si>
  <si>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</si>
  <si>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</si>
  <si>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</si>
  <si>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</si>
  <si>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</si>
  <si>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</si>
  <si>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</si>
  <si>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</si>
  <si>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</si>
  <si>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</si>
  <si>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</si>
  <si>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</si>
  <si>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</si>
  <si>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</si>
  <si>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</si>
  <si>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</si>
  <si>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</si>
  <si>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</si>
  <si>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</si>
  <si>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</si>
  <si>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</si>
  <si>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</si>
  <si>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</si>
  <si>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</si>
  <si>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</si>
  <si>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</si>
  <si>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</si>
  <si>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</si>
  <si>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</si>
  <si>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</si>
  <si>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</si>
  <si>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</si>
  <si>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</si>
  <si>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</si>
  <si>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</si>
  <si>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</si>
  <si>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</si>
  <si>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</si>
  <si>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</si>
  <si>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</si>
  <si>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</si>
  <si>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</si>
  <si>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</si>
  <si>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</si>
  <si>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</si>
  <si>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</si>
  <si>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</si>
  <si>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</si>
  <si>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</si>
  <si>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</si>
  <si>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</si>
  <si>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</si>
  <si>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</si>
  <si>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</si>
  <si>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</si>
  <si>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</si>
  <si>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</si>
  <si>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</si>
  <si>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</si>
  <si>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</si>
  <si>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</si>
  <si>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</si>
  <si>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</si>
  <si>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</si>
  <si>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</si>
  <si>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</si>
  <si>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</si>
  <si>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</si>
  <si>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</si>
  <si>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</si>
  <si>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</si>
  <si>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</si>
  <si>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</si>
  <si>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</si>
  <si>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</si>
  <si>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</si>
  <si>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</si>
  <si>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</si>
  <si>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</si>
  <si>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</si>
  <si>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</si>
  <si>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</si>
  <si>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</si>
  <si>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</si>
  <si>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</si>
  <si>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</si>
  <si>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</si>
  <si>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</si>
  <si>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</si>
  <si>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</si>
  <si>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</si>
  <si>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</si>
  <si>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</si>
  <si>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</si>
  <si>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</si>
  <si>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</si>
  <si>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</si>
  <si>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</si>
  <si>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</si>
  <si>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</si>
  <si>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</si>
  <si>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</si>
  <si>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</si>
  <si>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</si>
  <si>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</si>
  <si>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</si>
  <si>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</si>
  <si>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</si>
  <si>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</si>
  <si>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</si>
  <si>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</si>
  <si>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</si>
  <si>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</si>
  <si>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</si>
  <si>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</si>
  <si>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</si>
  <si>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</si>
  <si>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</si>
  <si>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</si>
  <si>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</si>
  <si>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</si>
  <si>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</si>
  <si>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</si>
  <si>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</si>
  <si>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</si>
  <si>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</si>
  <si>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</si>
  <si>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</si>
  <si>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</si>
  <si>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</si>
  <si>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</si>
  <si>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</si>
  <si>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</si>
  <si>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</si>
  <si>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</si>
  <si>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</si>
  <si>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</si>
  <si>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</si>
  <si>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</si>
  <si>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</si>
  <si>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</si>
  <si>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</si>
  <si>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</si>
  <si>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</si>
  <si>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</si>
  <si>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</si>
  <si>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</si>
  <si>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</si>
  <si>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</si>
  <si>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</si>
  <si>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</si>
  <si>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</si>
  <si>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</si>
  <si>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</si>
  <si>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</si>
  <si>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</si>
  <si>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</si>
  <si>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</si>
  <si>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</si>
  <si>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</si>
  <si>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</si>
  <si>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</si>
  <si>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</si>
  <si>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</si>
  <si>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</si>
  <si>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</si>
  <si>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</si>
  <si>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</si>
  <si>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</si>
  <si>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</si>
  <si>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</si>
  <si>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</si>
  <si>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</si>
  <si>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</si>
  <si>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</si>
  <si>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</si>
  <si>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</si>
  <si>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</si>
  <si>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</si>
  <si>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</si>
  <si>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</si>
  <si>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</si>
  <si>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</si>
  <si>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</si>
  <si>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</si>
  <si>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</si>
  <si>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</si>
  <si>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</si>
  <si>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</si>
  <si>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</si>
  <si>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</si>
  <si>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</si>
  <si>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</si>
  <si>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</si>
  <si>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</si>
  <si>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</si>
  <si>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</si>
  <si>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</si>
  <si>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</si>
  <si>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</si>
  <si>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</si>
  <si>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</si>
  <si>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</si>
  <si>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</si>
  <si>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</si>
  <si>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</si>
  <si>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</si>
  <si>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</si>
  <si>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</si>
  <si>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</si>
  <si>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</si>
  <si>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</si>
  <si>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</si>
  <si>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</si>
  <si>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</si>
  <si>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</si>
  <si>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</si>
  <si>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</si>
  <si>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</si>
  <si>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</si>
  <si>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</si>
  <si>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</si>
  <si>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</si>
  <si>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</si>
  <si>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</si>
  <si>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</si>
  <si>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</si>
  <si>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</si>
  <si>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</si>
  <si>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</si>
  <si>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</si>
  <si>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</si>
  <si>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</si>
  <si>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</si>
  <si>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</si>
  <si>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</si>
  <si>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</si>
  <si>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</si>
  <si>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</si>
  <si>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</si>
  <si>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</si>
  <si>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</si>
  <si>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</si>
  <si>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</si>
  <si>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</si>
  <si>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</si>
  <si>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</si>
  <si>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</si>
  <si>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</si>
  <si>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</si>
  <si>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</si>
  <si>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</si>
  <si>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</si>
  <si>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</si>
  <si>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</si>
  <si>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</si>
  <si>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</si>
  <si>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</si>
  <si>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</si>
  <si>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</si>
  <si>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</si>
  <si>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</si>
  <si>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</si>
  <si>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</si>
  <si>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</si>
  <si>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</si>
  <si>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</si>
  <si>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</si>
  <si>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</si>
  <si>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</si>
  <si>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</si>
  <si>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</si>
  <si>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</si>
  <si>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</si>
  <si>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</si>
  <si>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</si>
  <si>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</si>
  <si>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</si>
  <si>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</si>
  <si>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</si>
  <si>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</si>
  <si>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</si>
  <si>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</si>
  <si>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</si>
  <si>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</si>
  <si>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</si>
  <si>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</si>
  <si>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</si>
  <si>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</si>
  <si>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</si>
  <si>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</si>
  <si>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</si>
  <si>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</si>
  <si>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</si>
  <si>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</si>
  <si>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</si>
  <si>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</si>
  <si>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</si>
  <si>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</si>
  <si>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</si>
  <si>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</si>
  <si>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</si>
  <si>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</si>
  <si>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</si>
  <si>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</si>
  <si>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</si>
  <si>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</si>
  <si>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</si>
  <si>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</si>
  <si>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</si>
  <si>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</si>
  <si>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</si>
  <si>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</si>
  <si>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</si>
  <si>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</si>
  <si>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</si>
  <si>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</si>
  <si>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</si>
  <si>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</si>
  <si>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</si>
  <si>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</si>
  <si>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</si>
  <si>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</si>
  <si>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</si>
  <si>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</si>
  <si>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</si>
  <si>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</si>
  <si>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</si>
  <si>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</si>
  <si>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</si>
  <si>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</si>
  <si>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</si>
  <si>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</si>
  <si>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</si>
  <si>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</si>
  <si>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</si>
  <si>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</si>
  <si>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</si>
  <si>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</si>
  <si>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</si>
  <si>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</si>
  <si>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</si>
  <si>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</si>
  <si>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</si>
  <si>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</si>
  <si>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</si>
  <si>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</si>
  <si>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</si>
  <si>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</si>
  <si>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</si>
  <si>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</si>
  <si>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</si>
  <si>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</si>
  <si>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</si>
  <si>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</si>
  <si>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</si>
  <si>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</si>
  <si>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</si>
  <si>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</si>
  <si>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</si>
  <si>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</si>
  <si>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</si>
  <si>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</si>
  <si>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</si>
  <si>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</si>
  <si>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</si>
  <si>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</si>
  <si>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</si>
  <si>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</si>
  <si>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</si>
  <si>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</si>
  <si>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</si>
  <si>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</si>
  <si>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</si>
  <si>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</si>
  <si>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</si>
  <si>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</si>
  <si>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</si>
  <si>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</si>
  <si>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</si>
  <si>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</si>
  <si>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</si>
  <si>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</si>
  <si>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</si>
  <si>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</si>
  <si>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</si>
  <si>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</si>
  <si>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</si>
  <si>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</si>
  <si>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</si>
  <si>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</si>
  <si>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</si>
  <si>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</si>
  <si>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</si>
  <si>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</si>
  <si>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</si>
  <si>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</si>
  <si>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</si>
  <si>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</si>
  <si>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</si>
  <si>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</si>
  <si>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</si>
  <si>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</si>
  <si>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</si>
  <si>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</si>
  <si>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</si>
  <si>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</si>
  <si>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</si>
  <si>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</si>
  <si>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</si>
  <si>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</si>
  <si>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</si>
  <si>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</si>
  <si>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</si>
  <si>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</si>
  <si>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</si>
  <si>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</si>
  <si>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</si>
  <si>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</si>
  <si>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</si>
  <si>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</si>
  <si>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</si>
  <si>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</si>
  <si>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</si>
  <si>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</si>
  <si>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</si>
  <si>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</si>
  <si>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</si>
  <si>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</si>
  <si>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</si>
  <si>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</si>
  <si>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</si>
  <si>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</si>
  <si>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</si>
  <si>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</si>
  <si>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</si>
  <si>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</si>
  <si>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</si>
  <si>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</si>
  <si>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</si>
  <si>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</si>
  <si>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</si>
  <si>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</si>
  <si>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</si>
  <si>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</si>
  <si>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</si>
  <si>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</si>
  <si>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</si>
  <si>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</si>
  <si>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</si>
  <si>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</si>
  <si>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</si>
  <si>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</si>
  <si>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</si>
  <si>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</si>
  <si>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</si>
  <si>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</si>
  <si>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</si>
  <si>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</si>
  <si>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</si>
  <si>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</si>
  <si>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</si>
  <si>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</si>
  <si>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</si>
  <si>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</si>
  <si>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</si>
  <si>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</si>
  <si>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</si>
  <si>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</si>
  <si>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</si>
  <si>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</si>
  <si>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</si>
  <si>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</si>
  <si>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</si>
  <si>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</si>
  <si>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</si>
  <si>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</si>
  <si>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</si>
  <si>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</si>
  <si>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</si>
  <si>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</si>
  <si>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</si>
  <si>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</si>
  <si>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</si>
  <si>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</si>
  <si>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</si>
  <si>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</si>
  <si>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</si>
  <si>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</si>
  <si>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</si>
  <si>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</si>
  <si>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</si>
  <si>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</si>
  <si>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</si>
  <si>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</si>
  <si>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</si>
  <si>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</si>
  <si>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</si>
  <si>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</si>
  <si>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</si>
  <si>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</si>
  <si>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</si>
  <si>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</si>
  <si>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</si>
  <si>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</si>
  <si>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</si>
  <si>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</si>
  <si>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</si>
  <si>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</si>
  <si>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</si>
  <si>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</si>
  <si>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</si>
  <si>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</si>
  <si>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</si>
  <si>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</si>
  <si>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</si>
  <si>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</si>
  <si>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</si>
  <si>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</si>
  <si>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</si>
  <si>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</si>
  <si>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</si>
  <si>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</si>
  <si>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</si>
  <si>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</si>
  <si>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</si>
  <si>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</si>
  <si>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</si>
  <si>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</si>
  <si>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</si>
  <si>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</si>
  <si>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</si>
  <si>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</si>
  <si>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</si>
  <si>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</si>
  <si>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</si>
  <si>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</si>
  <si>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</si>
  <si>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</si>
  <si>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</si>
  <si>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</si>
  <si>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</si>
  <si>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</si>
  <si>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</si>
  <si>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</si>
  <si>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</si>
  <si>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</si>
  <si>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</si>
  <si>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</si>
  <si>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</si>
  <si>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</si>
  <si>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</si>
  <si>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</si>
  <si>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</si>
  <si>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</si>
  <si>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</si>
  <si>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</si>
  <si>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</si>
  <si>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</si>
  <si>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</si>
  <si>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</si>
  <si>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</si>
  <si>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</si>
  <si>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</si>
  <si>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</si>
  <si>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</si>
  <si>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</si>
  <si>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</si>
  <si>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</si>
  <si>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</si>
  <si>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</si>
  <si>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</si>
  <si>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</si>
  <si>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</si>
  <si>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</si>
  <si>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</si>
  <si>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</si>
  <si>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</si>
  <si>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</si>
  <si>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</si>
  <si>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</si>
  <si>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</si>
  <si>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</si>
  <si>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</si>
  <si>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</si>
  <si>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</si>
  <si>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</si>
  <si>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</si>
  <si>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</si>
  <si>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</si>
  <si>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</si>
  <si>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</si>
  <si>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</si>
  <si>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</si>
  <si>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</si>
  <si>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</si>
  <si>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</si>
  <si>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</si>
  <si>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</si>
  <si>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</si>
  <si>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</si>
  <si>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</si>
  <si>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</si>
  <si>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</si>
  <si>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</si>
  <si>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</si>
  <si>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</si>
  <si>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</si>
  <si>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</si>
  <si>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</si>
  <si>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</si>
  <si>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</si>
  <si>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</si>
  <si>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</si>
  <si>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</si>
  <si>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</si>
  <si>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</si>
  <si>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</si>
  <si>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</si>
  <si>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</si>
  <si>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</si>
  <si>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</si>
  <si>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</si>
  <si>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</si>
  <si>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</si>
  <si>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</si>
  <si>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</si>
  <si>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</si>
  <si>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</si>
  <si>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</si>
  <si>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</si>
  <si>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</si>
  <si>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</si>
  <si>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</si>
  <si>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</si>
  <si>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</si>
  <si>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</si>
  <si>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</si>
  <si>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</si>
  <si>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</si>
  <si>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</si>
  <si>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</si>
  <si>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</si>
  <si>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</si>
  <si>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</si>
  <si>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</si>
  <si>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</si>
  <si>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</si>
  <si>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</si>
  <si>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</si>
  <si>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</si>
  <si>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</si>
  <si>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</si>
  <si>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</si>
  <si>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</si>
  <si>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</si>
  <si>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</si>
  <si>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</si>
  <si>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</si>
  <si>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</si>
  <si>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</si>
  <si>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</si>
  <si>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</si>
  <si>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</si>
  <si>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</si>
  <si>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</si>
  <si>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</si>
  <si>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</si>
  <si>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</si>
  <si>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</si>
  <si>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</si>
  <si>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</si>
  <si>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</si>
  <si>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</si>
  <si>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</si>
  <si>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</si>
  <si>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</si>
  <si>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</si>
  <si>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</si>
  <si>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</si>
  <si>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</si>
  <si>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</si>
  <si>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</si>
  <si>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</si>
  <si>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</si>
  <si>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</si>
  <si>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</si>
  <si>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</si>
  <si>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</si>
  <si>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</si>
  <si>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</si>
  <si>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</si>
  <si>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</si>
  <si>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</si>
  <si>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</si>
  <si>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</si>
  <si>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</si>
  <si>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</si>
  <si>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</si>
  <si>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</si>
  <si>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</si>
  <si>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</si>
  <si>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</si>
  <si>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</si>
  <si>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</si>
  <si>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</si>
  <si>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</si>
  <si>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</si>
  <si>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</si>
  <si>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</si>
  <si>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</si>
  <si>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</si>
  <si>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</si>
  <si>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</si>
  <si>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</si>
  <si>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</si>
  <si>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</si>
  <si>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</si>
  <si>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</si>
  <si>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</si>
  <si>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</si>
  <si>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</si>
  <si>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</si>
  <si>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</si>
  <si>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</si>
  <si>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</si>
  <si>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</si>
  <si>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</si>
  <si>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</si>
  <si>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</si>
  <si>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</si>
  <si>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</si>
  <si>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</si>
  <si>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</si>
  <si>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</si>
  <si>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</si>
  <si>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</si>
  <si>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</si>
  <si>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</si>
  <si>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</si>
  <si>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</si>
  <si>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</si>
  <si>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</si>
  <si>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</si>
  <si>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</si>
  <si>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</si>
  <si>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</si>
  <si>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</si>
  <si>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</si>
  <si>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</si>
  <si>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</si>
  <si>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</si>
  <si>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</si>
  <si>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</si>
  <si>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</si>
  <si>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</si>
  <si>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</si>
  <si>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</si>
  <si>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</si>
  <si>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</si>
  <si>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</si>
  <si>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</si>
  <si>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</si>
  <si>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</si>
  <si>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</si>
  <si>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</si>
  <si>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</si>
  <si>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</si>
  <si>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</si>
  <si>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</si>
  <si>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</si>
  <si>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</si>
  <si>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</si>
  <si>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</si>
  <si>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</si>
  <si>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</si>
  <si>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</si>
  <si>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</si>
  <si>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</si>
  <si>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</si>
  <si>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</si>
  <si>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</si>
  <si>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</si>
  <si>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</si>
  <si>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</si>
  <si>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</si>
  <si>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</si>
  <si>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</si>
  <si>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</si>
  <si>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</si>
  <si>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</si>
  <si>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</si>
  <si>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</si>
  <si>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</si>
  <si>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</si>
  <si>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</si>
  <si>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</si>
  <si>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</si>
  <si>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</si>
  <si>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</si>
  <si>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</si>
  <si>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</si>
  <si>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</si>
  <si>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</si>
  <si>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</si>
  <si>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</si>
  <si>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</si>
  <si>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</si>
  <si>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</si>
  <si>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</si>
  <si>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</si>
  <si>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</si>
  <si>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</si>
  <si>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</si>
  <si>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</si>
  <si>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</si>
  <si>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</si>
  <si>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</si>
  <si>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</si>
  <si>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</si>
  <si>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</si>
  <si>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</si>
  <si>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</si>
  <si>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</si>
  <si>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</si>
  <si>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</si>
  <si>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</si>
  <si>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</si>
  <si>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</si>
  <si>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</si>
  <si>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</si>
  <si>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</si>
  <si>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</si>
  <si>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</si>
  <si>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</si>
  <si>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</si>
  <si>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</si>
  <si>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</si>
  <si>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</si>
  <si>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</si>
  <si>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</si>
  <si>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</si>
  <si>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</si>
  <si>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</si>
  <si>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</si>
  <si>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</si>
  <si>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</si>
  <si>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</si>
  <si>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</si>
  <si>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</si>
  <si>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</si>
  <si>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</si>
  <si>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</si>
  <si>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</si>
  <si>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</si>
  <si>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</si>
  <si>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</si>
  <si>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</si>
  <si>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</si>
  <si>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</si>
  <si>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</si>
  <si>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</si>
  <si>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</si>
  <si>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</si>
  <si>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</si>
  <si>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</si>
  <si>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</si>
  <si>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</si>
  <si>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</si>
  <si>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</si>
  <si>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</si>
  <si>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</si>
  <si>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</si>
  <si>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</si>
  <si>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</si>
  <si>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</si>
  <si>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</si>
  <si>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</si>
  <si>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</si>
  <si>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</si>
  <si>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</si>
  <si>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</si>
  <si>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</si>
  <si>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</si>
  <si>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</si>
  <si>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</si>
  <si>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</si>
  <si>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</si>
  <si>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</si>
  <si>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</si>
  <si>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</si>
  <si>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</si>
  <si>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</si>
  <si>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</si>
  <si>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</si>
  <si>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</si>
  <si>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</si>
  <si>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</si>
  <si>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</si>
  <si>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</si>
  <si>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</si>
  <si>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</si>
  <si>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</si>
  <si>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</si>
  <si>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</si>
  <si>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</si>
  <si>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</si>
  <si>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</si>
  <si>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</si>
  <si>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</si>
  <si>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</si>
  <si>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</si>
  <si>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</si>
  <si>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</si>
  <si>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</si>
  <si>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</si>
  <si>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</si>
  <si>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</si>
  <si>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</si>
  <si>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</si>
  <si>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</si>
  <si>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</si>
  <si>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</si>
  <si>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</si>
  <si>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</si>
  <si>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</si>
  <si>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</si>
  <si>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</si>
  <si>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</si>
  <si>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</si>
  <si>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</si>
  <si>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</si>
  <si>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</si>
  <si>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</si>
  <si>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</si>
  <si>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</si>
  <si>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</si>
  <si>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</si>
  <si>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</si>
  <si>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</si>
  <si>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</si>
  <si>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</si>
  <si>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</si>
  <si>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</si>
  <si>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</si>
  <si>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</si>
  <si>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</si>
  <si>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</si>
  <si>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</si>
  <si>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</si>
  <si>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</si>
  <si>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</si>
  <si>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</si>
  <si>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</si>
  <si>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</si>
  <si>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</si>
  <si>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</si>
  <si>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</si>
  <si>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</si>
  <si>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</si>
  <si>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</si>
  <si>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</si>
  <si>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</si>
  <si>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</si>
  <si>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</si>
  <si>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</si>
  <si>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</si>
  <si>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</si>
  <si>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</si>
  <si>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</si>
  <si>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</si>
  <si>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</si>
  <si>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</si>
  <si>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</si>
  <si>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</si>
  <si>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</si>
  <si>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</si>
  <si>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</si>
  <si>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</si>
  <si>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</si>
  <si>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</si>
  <si>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</si>
  <si>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</si>
  <si>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</si>
  <si>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</si>
  <si>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</si>
  <si>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</si>
  <si>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</si>
  <si>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</si>
  <si>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</si>
  <si>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</si>
  <si>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</si>
  <si>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</si>
  <si>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</si>
  <si>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</si>
  <si>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</si>
  <si>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</si>
  <si>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</si>
  <si>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</si>
  <si>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</si>
  <si>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</si>
  <si>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</si>
  <si>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</si>
  <si>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</si>
  <si>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</si>
  <si>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</si>
  <si>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</si>
  <si>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</si>
  <si>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</si>
  <si>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</si>
  <si>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</si>
  <si>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</si>
  <si>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</si>
  <si>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</si>
  <si>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</si>
  <si>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</si>
  <si>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</si>
  <si>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</si>
  <si>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</si>
  <si>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</si>
  <si>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</si>
  <si>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</si>
  <si>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</si>
  <si>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</si>
  <si>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</si>
  <si>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</si>
  <si>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</si>
  <si>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</si>
  <si>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</si>
  <si>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</si>
  <si>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</si>
  <si>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</si>
  <si>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</si>
  <si>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</si>
  <si>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</si>
  <si>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</si>
  <si>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</si>
  <si>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</si>
  <si>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</si>
  <si>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</si>
  <si>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</si>
  <si>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</si>
  <si>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</si>
  <si>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</si>
  <si>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</si>
  <si>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</si>
  <si>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</si>
  <si>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</si>
  <si>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</si>
  <si>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</si>
  <si>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</si>
  <si>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</si>
  <si>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</si>
  <si>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</si>
  <si>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</si>
  <si>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</si>
  <si>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</si>
  <si>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</si>
  <si>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</si>
  <si>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</si>
  <si>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</si>
  <si>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</si>
  <si>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</si>
  <si>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</si>
  <si>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</si>
  <si>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</si>
  <si>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</si>
  <si>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</si>
  <si>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</si>
  <si>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</si>
  <si>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</si>
  <si>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</si>
  <si>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</si>
  <si>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</si>
  <si>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</si>
  <si>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</si>
  <si>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</si>
  <si>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</si>
  <si>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</si>
  <si>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</si>
  <si>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</si>
  <si>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</si>
  <si>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</si>
  <si>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</si>
  <si>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</si>
  <si>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</si>
  <si>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</si>
  <si>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</si>
  <si>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</si>
  <si>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</si>
  <si>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</si>
  <si>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</si>
  <si>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</si>
  <si>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</si>
  <si>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</si>
  <si>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</si>
  <si>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</si>
  <si>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</si>
  <si>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</si>
  <si>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</si>
  <si>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</si>
  <si>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</si>
  <si>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</si>
  <si>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</si>
  <si>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</si>
  <si>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</si>
  <si>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</si>
  <si>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</si>
  <si>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</si>
  <si>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</si>
  <si>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</si>
  <si>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</si>
  <si>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</si>
  <si>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</si>
  <si>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</si>
  <si>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</si>
  <si>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</si>
  <si>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</si>
  <si>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</si>
  <si>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</si>
  <si>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</si>
  <si>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</si>
  <si>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</si>
  <si>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</si>
  <si>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</si>
  <si>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</si>
  <si>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</si>
  <si>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</si>
  <si>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</si>
  <si>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</si>
  <si>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</si>
  <si>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</si>
  <si>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</si>
  <si>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</si>
  <si>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</si>
  <si>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</si>
  <si>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</si>
  <si>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</si>
  <si>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</si>
  <si>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</si>
  <si>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</si>
  <si>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</si>
  <si>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</si>
  <si>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</si>
  <si>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</si>
  <si>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</si>
  <si>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</si>
  <si>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</si>
  <si>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</si>
  <si>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</si>
  <si>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</si>
  <si>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</si>
  <si>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</si>
  <si>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</si>
  <si>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</si>
  <si>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</si>
  <si>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</si>
  <si>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</si>
  <si>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</si>
  <si>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</si>
  <si>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</si>
  <si>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</si>
  <si>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</si>
  <si>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</si>
  <si>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</si>
  <si>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</si>
  <si>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</si>
  <si>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</si>
  <si>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</si>
  <si>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</si>
  <si>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</si>
  <si>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</si>
  <si>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</si>
  <si>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</si>
  <si>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</si>
  <si>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</si>
  <si>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</si>
  <si>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</si>
  <si>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</si>
  <si>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</si>
  <si>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</si>
  <si>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</si>
  <si>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</si>
  <si>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</si>
  <si>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</si>
  <si>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</si>
  <si>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</si>
  <si>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</si>
  <si>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</si>
  <si>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</si>
  <si>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</si>
  <si>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</si>
  <si>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</si>
  <si>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</si>
  <si>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</si>
  <si>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</si>
  <si>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</si>
  <si>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</si>
  <si>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</si>
  <si>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</si>
  <si>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</si>
  <si>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</si>
  <si>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</si>
  <si>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</si>
  <si>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</si>
  <si>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</si>
  <si>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</si>
  <si>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</si>
  <si>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</si>
  <si>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</si>
  <si>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</si>
  <si>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</si>
  <si>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</si>
  <si>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</si>
  <si>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</si>
  <si>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</si>
  <si>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</si>
  <si>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</si>
  <si>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</si>
  <si>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</si>
  <si>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</si>
  <si>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</si>
  <si>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</si>
  <si>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</si>
  <si>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</si>
  <si>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</si>
  <si>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</si>
  <si>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</si>
  <si>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</si>
  <si>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</si>
  <si>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</si>
  <si>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</si>
  <si>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</si>
  <si>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</si>
  <si>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</si>
  <si>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</si>
  <si>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</si>
  <si>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</si>
  <si>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</si>
  <si>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</si>
  <si>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</si>
  <si>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</si>
  <si>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</si>
  <si>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</si>
  <si>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</si>
  <si>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</si>
  <si>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</si>
  <si>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</si>
  <si>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</si>
  <si>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</si>
  <si>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</si>
  <si>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</si>
  <si>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</si>
  <si>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</si>
  <si>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</si>
  <si>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</si>
  <si>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</si>
  <si>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</si>
  <si>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</si>
  <si>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</si>
  <si>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</si>
  <si>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</si>
  <si>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</si>
  <si>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</si>
  <si>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</si>
  <si>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</si>
  <si>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</si>
  <si>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</si>
  <si>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</si>
  <si>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</si>
  <si>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</si>
  <si>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</si>
  <si>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</si>
  <si>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</si>
  <si>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</si>
  <si>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</si>
  <si>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</si>
  <si>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</si>
  <si>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</si>
  <si>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</si>
  <si>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</si>
  <si>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</si>
  <si>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</si>
  <si>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</si>
  <si>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</si>
  <si>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</si>
  <si>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</si>
  <si>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</si>
  <si>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</si>
  <si>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</si>
  <si>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</si>
  <si>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</si>
  <si>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</si>
  <si>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</si>
  <si>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</si>
  <si>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</si>
  <si>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</si>
  <si>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</si>
  <si>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</si>
  <si>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</si>
  <si>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</si>
  <si>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</si>
  <si>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</si>
  <si>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</si>
  <si>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</si>
  <si>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</si>
  <si>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</si>
  <si>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</si>
  <si>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</si>
  <si>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</si>
  <si>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</si>
  <si>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</si>
  <si>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</si>
  <si>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</si>
  <si>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</si>
  <si>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</si>
  <si>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</si>
  <si>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</si>
  <si>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</si>
  <si>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</si>
  <si>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</si>
  <si>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</si>
  <si>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</si>
  <si>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</si>
  <si>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</si>
  <si>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</si>
  <si>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</si>
  <si>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</si>
  <si>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</si>
  <si>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</si>
  <si>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</si>
  <si>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</si>
  <si>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</si>
  <si>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</si>
  <si>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</si>
  <si>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</si>
  <si>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</si>
  <si>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</si>
  <si>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</si>
  <si>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</si>
  <si>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</si>
  <si>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</si>
  <si>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</si>
  <si>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</si>
  <si>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</si>
  <si>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</si>
  <si>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</si>
  <si>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</si>
  <si>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</si>
  <si>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</si>
  <si>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</si>
  <si>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</si>
  <si>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</si>
  <si>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</si>
  <si>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</si>
  <si>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</si>
  <si>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</si>
  <si>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</si>
  <si>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</si>
  <si>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</si>
  <si>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</si>
  <si>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</si>
  <si>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</si>
  <si>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</si>
  <si>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</si>
  <si>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</si>
  <si>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</si>
  <si>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</si>
  <si>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</si>
  <si>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</si>
  <si>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</si>
  <si>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</si>
  <si>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</si>
  <si>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</si>
  <si>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</si>
  <si>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</si>
  <si>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</si>
  <si>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</si>
  <si>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</si>
  <si>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</si>
  <si>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</si>
  <si>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</si>
  <si>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</si>
  <si>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</si>
  <si>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</si>
  <si>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</si>
  <si>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</si>
  <si>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</si>
  <si>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</si>
  <si>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</si>
  <si>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</si>
  <si>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</si>
  <si>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</si>
  <si>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</si>
  <si>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</si>
  <si>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</si>
  <si>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</si>
  <si>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</si>
  <si>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</si>
  <si>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</si>
  <si>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</si>
  <si>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</si>
  <si>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</si>
  <si>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</si>
  <si>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</si>
  <si>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</si>
  <si>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</si>
  <si>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</si>
  <si>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</si>
  <si>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</si>
  <si>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</si>
  <si>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</si>
  <si>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</si>
  <si>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</si>
  <si>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</si>
  <si>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</si>
  <si>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</si>
  <si>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</si>
  <si>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</si>
  <si>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</si>
  <si>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</si>
  <si>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</si>
  <si>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</si>
  <si>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</si>
  <si>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</si>
  <si>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</si>
  <si>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</si>
  <si>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</si>
  <si>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</si>
  <si>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</si>
  <si>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</si>
  <si>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</si>
  <si>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</si>
  <si>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</si>
  <si>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</si>
  <si>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</si>
  <si>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</si>
  <si>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</si>
  <si>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</si>
  <si>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</si>
  <si>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</si>
  <si>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</si>
  <si>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</si>
  <si>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</si>
  <si>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</si>
  <si>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</si>
  <si>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</si>
  <si>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</si>
  <si>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</si>
  <si>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</si>
  <si>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</si>
  <si>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</si>
  <si>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</si>
  <si>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</si>
  <si>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</si>
  <si>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</si>
  <si>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</si>
  <si>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</si>
  <si>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</si>
  <si>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</si>
  <si>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</si>
  <si>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</si>
  <si>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</si>
  <si>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</si>
  <si>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</si>
  <si>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</si>
  <si>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</si>
  <si>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</si>
  <si>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</si>
  <si>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</si>
  <si>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</si>
  <si>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</si>
  <si>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</si>
  <si>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</si>
  <si>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</si>
  <si>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</si>
  <si>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</si>
  <si>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</si>
  <si>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</si>
  <si>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</si>
  <si>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</si>
  <si>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</si>
  <si>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</si>
  <si>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</si>
  <si>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</si>
  <si>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</si>
  <si>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</si>
  <si>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</si>
  <si>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</si>
  <si>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</si>
  <si>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</si>
  <si>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</si>
  <si>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</si>
  <si>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</si>
  <si>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</si>
  <si>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</si>
  <si>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</si>
  <si>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</si>
  <si>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</si>
  <si>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</si>
  <si>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</si>
  <si>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</si>
  <si>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</si>
  <si>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</si>
  <si>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</si>
  <si>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</si>
  <si>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</si>
  <si>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</si>
  <si>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</si>
  <si>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</si>
  <si>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</si>
  <si>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</si>
  <si>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</si>
  <si>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</si>
  <si>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</si>
  <si>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</si>
  <si>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</si>
  <si>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</si>
  <si>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</si>
  <si>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</si>
  <si>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</si>
  <si>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</si>
  <si>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</si>
  <si>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</si>
  <si>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</si>
  <si>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</si>
  <si>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</si>
  <si>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</si>
  <si>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</si>
  <si>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</si>
  <si>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</si>
  <si>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</si>
  <si>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</si>
  <si>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</si>
  <si>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</si>
  <si>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</si>
  <si>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</si>
  <si>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</si>
  <si>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</si>
  <si>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</si>
  <si>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</si>
  <si>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</si>
  <si>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</si>
  <si>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</si>
  <si>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</si>
  <si>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</si>
  <si>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</si>
  <si>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</si>
  <si>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</si>
  <si>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</si>
  <si>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</si>
  <si>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</si>
  <si>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</si>
  <si>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</si>
  <si>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</si>
  <si>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</si>
  <si>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</si>
  <si>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</si>
  <si>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</si>
  <si>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</si>
  <si>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</si>
  <si>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</si>
  <si>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</si>
  <si>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</si>
  <si>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</si>
  <si>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</si>
  <si>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</si>
  <si>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</si>
  <si>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</si>
  <si>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</si>
  <si>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</si>
  <si>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</si>
  <si>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</si>
  <si>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</si>
  <si>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</si>
  <si>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</si>
  <si>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</si>
  <si>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</si>
  <si>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</si>
  <si>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</si>
  <si>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</si>
  <si>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</si>
  <si>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</si>
  <si>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</si>
  <si>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</si>
  <si>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</si>
  <si>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</si>
  <si>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</si>
  <si>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</si>
  <si>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</si>
  <si>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</si>
  <si>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</si>
  <si>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</si>
  <si>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</si>
  <si>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</si>
  <si>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</si>
  <si>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</si>
  <si>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</si>
  <si>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</si>
  <si>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</si>
  <si>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</si>
  <si>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</si>
  <si>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</si>
  <si>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</si>
  <si>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</si>
  <si>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</si>
  <si>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</si>
  <si>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</si>
  <si>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</si>
  <si>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</si>
  <si>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</si>
  <si>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</si>
  <si>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</si>
  <si>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</si>
  <si>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</si>
  <si>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</si>
  <si>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</si>
  <si>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</si>
  <si>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</si>
  <si>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</si>
  <si>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</si>
  <si>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</si>
  <si>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</si>
  <si>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</si>
  <si>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</si>
  <si>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</si>
  <si>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</si>
  <si>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</si>
  <si>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</si>
  <si>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</si>
  <si>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</si>
  <si>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</si>
  <si>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</si>
  <si>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</si>
  <si>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</si>
  <si>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</si>
  <si>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</si>
  <si>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</si>
  <si>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</si>
  <si>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</si>
  <si>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</si>
  <si>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</si>
  <si>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</si>
  <si>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</si>
  <si>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</si>
  <si>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</si>
  <si>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</si>
  <si>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</si>
  <si>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</si>
  <si>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</si>
  <si>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</si>
  <si>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</si>
  <si>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</si>
  <si>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</si>
  <si>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</si>
  <si>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</si>
  <si>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</si>
  <si>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</si>
  <si>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</si>
  <si>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</si>
  <si>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</si>
  <si>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</si>
  <si>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</si>
  <si>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</si>
  <si>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</si>
  <si>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</si>
  <si>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</si>
  <si>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</si>
  <si>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</si>
  <si>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</si>
  <si>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</si>
  <si>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</si>
  <si>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</si>
  <si>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</si>
  <si>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</si>
  <si>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</si>
  <si>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</si>
  <si>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</si>
  <si>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</si>
  <si>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</si>
  <si>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</si>
  <si>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</si>
  <si>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</si>
  <si>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</si>
  <si>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</si>
  <si>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</si>
  <si>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</si>
  <si>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</si>
  <si>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</si>
  <si>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</si>
  <si>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</si>
  <si>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</si>
  <si>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</si>
  <si>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</si>
  <si>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</si>
  <si>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</si>
  <si>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</si>
  <si>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</si>
  <si>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</si>
  <si>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</si>
  <si>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</si>
  <si>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</si>
  <si>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</si>
  <si>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</si>
  <si>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</si>
  <si>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</si>
  <si>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</si>
  <si>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</si>
  <si>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</si>
  <si>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</si>
  <si>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</si>
  <si>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</si>
  <si>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</si>
  <si>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</si>
  <si>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</si>
  <si>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</si>
  <si>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</si>
  <si>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</si>
  <si>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</si>
  <si>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</si>
  <si>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</si>
  <si>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</si>
  <si>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</si>
  <si>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</si>
  <si>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</si>
  <si>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</si>
  <si>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</si>
  <si>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</si>
  <si>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</si>
  <si>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</si>
  <si>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</si>
  <si>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</si>
  <si>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</si>
  <si>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</si>
  <si>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</si>
  <si>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</si>
  <si>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</si>
  <si>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</si>
  <si>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</si>
  <si>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</si>
  <si>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</si>
  <si>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</si>
  <si>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</si>
  <si>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</si>
  <si>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</si>
  <si>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</si>
  <si>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</si>
  <si>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</si>
  <si>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</si>
  <si>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</si>
  <si>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</si>
  <si>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</si>
  <si>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</si>
  <si>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</si>
  <si>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</si>
  <si>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</si>
  <si>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</si>
  <si>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</si>
  <si>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</si>
  <si>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</si>
  <si>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</si>
  <si>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</si>
  <si>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</si>
  <si>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</si>
  <si>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</si>
  <si>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</si>
  <si>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</si>
  <si>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</si>
  <si>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</si>
  <si>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</si>
  <si>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</si>
  <si>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</si>
  <si>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</si>
  <si>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</si>
  <si>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</si>
  <si>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</si>
  <si>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</si>
  <si>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</si>
  <si>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</si>
  <si>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</si>
  <si>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</si>
  <si>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</si>
  <si>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</si>
  <si>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</si>
  <si>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</si>
  <si>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</si>
  <si>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</si>
  <si>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</si>
  <si>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</si>
  <si>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</si>
  <si>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</si>
  <si>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</si>
  <si>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</si>
  <si>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</si>
  <si>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</si>
  <si>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</si>
  <si>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</si>
  <si>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</si>
  <si>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</si>
  <si>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</si>
  <si>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</si>
  <si>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</si>
  <si>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</si>
  <si>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</si>
  <si>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</si>
  <si>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</si>
  <si>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</si>
  <si>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</si>
  <si>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</si>
  <si>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</si>
  <si>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</si>
  <si>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</si>
  <si>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</si>
  <si>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</si>
  <si>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</si>
  <si>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</si>
  <si>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</si>
  <si>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</si>
  <si>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</si>
  <si>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</si>
  <si>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</si>
  <si>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</si>
  <si>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</si>
  <si>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</si>
  <si>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</si>
  <si>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</si>
  <si>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</si>
  <si>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</si>
  <si>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</si>
  <si>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</si>
  <si>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</si>
  <si>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</si>
  <si>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</si>
  <si>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</si>
  <si>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</si>
  <si>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</si>
  <si>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</si>
  <si>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</si>
  <si>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</si>
  <si>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</si>
  <si>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</si>
  <si>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</si>
  <si>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</si>
  <si>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</si>
  <si>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</si>
  <si>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</si>
  <si>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</si>
  <si>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</si>
  <si>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</si>
  <si>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</si>
  <si>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</si>
  <si>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</si>
  <si>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</si>
  <si>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</si>
  <si>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</si>
  <si>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</si>
  <si>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</si>
  <si>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</si>
  <si>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</si>
  <si>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</si>
  <si>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</si>
  <si>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</si>
  <si>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</si>
  <si>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</si>
  <si>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</si>
  <si>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</si>
  <si>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</si>
  <si>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</si>
  <si>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</si>
  <si>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</si>
  <si>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</si>
  <si>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</si>
  <si>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</si>
  <si>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</si>
  <si>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</si>
  <si>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</si>
  <si>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</si>
  <si>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</si>
  <si>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</si>
  <si>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</si>
  <si>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</si>
  <si>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</si>
  <si>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</si>
  <si>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</si>
  <si>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</si>
  <si>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</si>
  <si>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</si>
  <si>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</si>
  <si>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</si>
  <si>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</si>
  <si>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</si>
  <si>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</si>
  <si>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</si>
  <si>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</si>
  <si>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</si>
  <si>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</si>
  <si>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</si>
  <si>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</si>
  <si>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</si>
  <si>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</si>
  <si>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</si>
  <si>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</si>
  <si>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</si>
  <si>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</si>
  <si>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</si>
  <si>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</si>
  <si>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</si>
  <si>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</si>
  <si>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</si>
  <si>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</si>
  <si>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</si>
  <si>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</si>
  <si>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</si>
  <si>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</si>
  <si>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</si>
  <si>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</si>
  <si>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</si>
  <si>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</si>
  <si>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</si>
  <si>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</si>
  <si>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</si>
  <si>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</si>
  <si>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</si>
  <si>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</si>
  <si>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</si>
  <si>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</si>
  <si>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</si>
  <si>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</si>
  <si>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</si>
  <si>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</si>
  <si>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</si>
  <si>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</si>
  <si>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</si>
  <si>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</si>
  <si>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</si>
  <si>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</si>
  <si>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</si>
  <si>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</si>
  <si>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</si>
  <si>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</si>
  <si>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</si>
  <si>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</si>
  <si>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</si>
  <si>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</si>
  <si>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</si>
  <si>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</si>
  <si>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</si>
  <si>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</si>
  <si>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</si>
  <si>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</si>
  <si>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</si>
  <si>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</si>
  <si>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</si>
  <si>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</si>
  <si>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</si>
  <si>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</si>
  <si>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</si>
  <si>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</si>
  <si>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</si>
  <si>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</si>
  <si>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</si>
  <si>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</si>
  <si>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</si>
  <si>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</si>
  <si>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</si>
  <si>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</si>
  <si>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</si>
  <si>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</si>
  <si>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</si>
  <si>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</si>
  <si>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</si>
  <si>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</si>
  <si>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</si>
  <si>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</si>
  <si>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</si>
  <si>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</si>
  <si>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</si>
  <si>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</si>
  <si>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</si>
  <si>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</si>
  <si>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</si>
  <si>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</si>
  <si>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</si>
  <si>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</si>
  <si>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</si>
  <si>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</si>
  <si>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</si>
  <si>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</si>
  <si>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</si>
  <si>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</si>
  <si>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</si>
  <si>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</si>
  <si>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</si>
  <si>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</si>
  <si>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</si>
  <si>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</si>
  <si>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</si>
  <si>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</si>
  <si>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</si>
  <si>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</si>
  <si>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</si>
  <si>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</si>
  <si>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</si>
  <si>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</si>
  <si>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</si>
  <si>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</si>
  <si>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</si>
  <si>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</si>
  <si>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</si>
  <si>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</si>
  <si>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</si>
  <si>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</si>
  <si>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</si>
  <si>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</si>
  <si>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</si>
  <si>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</si>
  <si>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</si>
  <si>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</si>
  <si>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</si>
  <si>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</si>
  <si>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</si>
  <si>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</si>
  <si>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</si>
  <si>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</si>
  <si>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</si>
  <si>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</si>
  <si>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</si>
  <si>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</si>
  <si>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</si>
  <si>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</si>
  <si>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</si>
  <si>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</si>
  <si>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</si>
  <si>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</si>
  <si>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</si>
  <si>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</si>
  <si>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</si>
  <si>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</si>
  <si>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</si>
  <si>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</si>
  <si>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</si>
  <si>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</si>
  <si>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</si>
  <si>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</si>
  <si>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</si>
  <si>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</si>
  <si>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</si>
  <si>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</si>
  <si>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</si>
  <si>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</si>
  <si>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</si>
  <si>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</si>
  <si>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</si>
  <si>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</si>
  <si>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</si>
  <si>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</si>
  <si>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</si>
  <si>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</si>
  <si>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</si>
  <si>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</si>
  <si>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</si>
  <si>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</si>
  <si>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</si>
  <si>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</si>
  <si>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</si>
  <si>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</si>
  <si>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</si>
  <si>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</si>
  <si>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</si>
  <si>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</si>
  <si>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</si>
  <si>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</si>
  <si>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</si>
  <si>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</si>
  <si>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</si>
  <si>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</si>
  <si>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</si>
  <si>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</si>
  <si>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</si>
  <si>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</si>
  <si>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</si>
  <si>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</si>
  <si>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</si>
  <si>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</si>
  <si>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</si>
  <si>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</si>
  <si>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</si>
  <si>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</si>
  <si>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</si>
  <si>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</si>
  <si>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</si>
  <si>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</si>
  <si>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</si>
  <si>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</si>
  <si>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</si>
  <si>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</si>
  <si>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</si>
  <si>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</si>
  <si>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</si>
  <si>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</si>
  <si>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</si>
  <si>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</si>
  <si>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</si>
  <si>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</si>
  <si>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</si>
  <si>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</si>
  <si>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</si>
  <si>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</si>
  <si>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</si>
  <si>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</si>
  <si>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</si>
  <si>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</si>
  <si>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</si>
  <si>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</si>
  <si>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</si>
  <si>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</si>
  <si>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</si>
  <si>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</si>
  <si>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</si>
  <si>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</si>
  <si>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</si>
  <si>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</si>
  <si>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</si>
  <si>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</si>
  <si>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</si>
  <si>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</si>
  <si>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</si>
  <si>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</si>
  <si>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</si>
  <si>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</si>
  <si>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</si>
  <si>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</si>
  <si>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</si>
  <si>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</si>
  <si>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</si>
  <si>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</si>
  <si>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</si>
  <si>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</si>
  <si>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</si>
  <si>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</si>
  <si>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</si>
  <si>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</si>
  <si>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</si>
  <si>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</si>
  <si>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</si>
  <si>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</si>
  <si>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</si>
  <si>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</si>
  <si>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</si>
  <si>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</si>
  <si>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</si>
  <si>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</si>
  <si>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</si>
  <si>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</si>
  <si>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</si>
  <si>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</si>
  <si>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</si>
  <si>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</si>
  <si>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</si>
  <si>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</si>
  <si>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</si>
  <si>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</si>
  <si>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</si>
  <si>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</si>
  <si>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</si>
  <si>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</si>
  <si>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</si>
  <si>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</si>
  <si>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</si>
  <si>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</si>
  <si>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</si>
  <si>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</si>
  <si>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</si>
  <si>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</si>
  <si>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</si>
  <si>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</si>
  <si>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</si>
  <si>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</si>
  <si>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</si>
  <si>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</si>
  <si>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</si>
  <si>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</si>
  <si>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</si>
  <si>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</si>
  <si>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</si>
  <si>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</si>
  <si>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</si>
  <si>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</si>
  <si>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</si>
  <si>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</si>
  <si>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</si>
  <si>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</si>
  <si>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</si>
  <si>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</si>
  <si>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</si>
  <si>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</si>
  <si>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</si>
  <si>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</si>
  <si>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</si>
  <si>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</si>
  <si>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</si>
  <si>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</si>
  <si>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</si>
  <si>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</si>
  <si>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</si>
  <si>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</si>
  <si>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</si>
  <si>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</si>
  <si>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</si>
  <si>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</si>
  <si>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</si>
  <si>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</si>
  <si>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</si>
  <si>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</si>
  <si>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</si>
  <si>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</si>
  <si>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</si>
  <si>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</si>
  <si>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</si>
  <si>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</si>
  <si>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</si>
  <si>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</si>
  <si>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</si>
  <si>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</si>
  <si>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</si>
  <si>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</si>
  <si>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</si>
  <si>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</si>
  <si>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</si>
  <si>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</si>
  <si>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</si>
  <si>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</si>
  <si>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</si>
  <si>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</si>
  <si>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</si>
  <si>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</si>
  <si>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</si>
  <si>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</si>
  <si>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</si>
  <si>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</si>
  <si>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</si>
  <si>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</si>
  <si>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</si>
  <si>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</si>
  <si>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</si>
  <si>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</si>
  <si>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</si>
  <si>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</si>
  <si>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</si>
  <si>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</si>
  <si>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</si>
  <si>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</si>
  <si>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</si>
  <si>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</si>
  <si>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</si>
  <si>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</si>
  <si>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</si>
  <si>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</si>
  <si>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</si>
  <si>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</si>
  <si>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</si>
  <si>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</si>
  <si>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</si>
  <si>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</si>
  <si>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</si>
  <si>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</si>
  <si>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</si>
  <si>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</si>
  <si>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</si>
  <si>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</si>
  <si>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</si>
  <si>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</si>
  <si>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</si>
  <si>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</si>
  <si>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</si>
  <si>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</si>
  <si>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</si>
  <si>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</si>
  <si>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</si>
  <si>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</si>
  <si>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</si>
  <si>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</si>
  <si>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</si>
  <si>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</si>
  <si>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</si>
  <si>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</si>
  <si>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</si>
  <si>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</si>
  <si>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</si>
  <si>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</si>
  <si>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</si>
  <si>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</si>
  <si>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</si>
  <si>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</si>
  <si>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</si>
  <si>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</si>
  <si>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</si>
  <si>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</si>
  <si>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</si>
  <si>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</si>
  <si>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</si>
  <si>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</si>
  <si>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</si>
  <si>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</si>
  <si>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</si>
  <si>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</si>
  <si>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</si>
  <si>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</si>
  <si>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</si>
  <si>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</si>
  <si>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</si>
  <si>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</si>
  <si>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</si>
  <si>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</si>
  <si>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</si>
  <si>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</si>
  <si>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</si>
  <si>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</si>
  <si>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</si>
  <si>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</si>
  <si>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</si>
  <si>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</si>
  <si>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</si>
  <si>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</si>
  <si>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</si>
  <si>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</si>
  <si>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</si>
  <si>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</si>
  <si>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</si>
  <si>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</si>
  <si>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</si>
  <si>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</si>
  <si>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</si>
  <si>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</si>
  <si>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</si>
  <si>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</si>
  <si>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</si>
  <si>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</si>
  <si>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</si>
  <si>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</si>
  <si>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</si>
  <si>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</si>
  <si>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</si>
  <si>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</si>
  <si>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</si>
  <si>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</si>
  <si>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</si>
  <si>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</si>
  <si>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</si>
  <si>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</si>
  <si>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</si>
  <si>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</si>
  <si>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</si>
  <si>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</si>
  <si>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</si>
  <si>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</si>
  <si>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</si>
  <si>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</si>
  <si>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</si>
  <si>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</si>
  <si>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</si>
  <si>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</si>
  <si>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</si>
  <si>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</si>
  <si>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</si>
  <si>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</si>
  <si>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</si>
  <si>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</si>
  <si>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</si>
  <si>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</si>
  <si>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</si>
  <si>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</si>
  <si>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</si>
  <si>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</si>
  <si>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</si>
  <si>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</si>
  <si>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</si>
  <si>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</si>
  <si>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</si>
  <si>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</si>
  <si>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</si>
  <si>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</si>
  <si>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</si>
  <si>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</si>
  <si>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</si>
  <si>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</si>
  <si>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</si>
  <si>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</si>
  <si>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</si>
  <si>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</si>
  <si>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</si>
  <si>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</si>
  <si>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</si>
  <si>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</si>
  <si>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</si>
  <si>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</si>
  <si>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</si>
  <si>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</si>
  <si>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</si>
  <si>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</si>
  <si>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</si>
  <si>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</si>
  <si>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</si>
  <si>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</si>
  <si>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</si>
  <si>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</si>
  <si>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</si>
  <si>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</si>
  <si>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</si>
  <si>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</si>
  <si>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</si>
  <si>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</si>
  <si>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</si>
  <si>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</si>
  <si>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</si>
  <si>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</si>
  <si>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</si>
  <si>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</si>
  <si>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</si>
  <si>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</si>
  <si>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</si>
  <si>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</si>
  <si>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</si>
  <si>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</si>
  <si>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</si>
  <si>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</si>
  <si>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</si>
  <si>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</si>
  <si>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</si>
  <si>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</si>
  <si>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</si>
  <si>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</si>
  <si>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</si>
  <si>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</si>
  <si>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</si>
  <si>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</si>
  <si>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</si>
  <si>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</si>
  <si>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</si>
  <si>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</si>
  <si>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</si>
  <si>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</si>
  <si>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</si>
  <si>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</si>
  <si>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</si>
  <si>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</si>
  <si>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</si>
  <si>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</si>
  <si>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</si>
  <si>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</si>
  <si>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</si>
  <si>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</si>
  <si>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</si>
  <si>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</si>
  <si>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</si>
  <si>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</si>
  <si>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</si>
  <si>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</si>
  <si>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</si>
  <si>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</si>
  <si>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</si>
  <si>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</si>
  <si>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</si>
  <si>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</si>
  <si>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</si>
  <si>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</si>
  <si>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</si>
  <si>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</si>
  <si>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</si>
  <si>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</si>
  <si>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</si>
  <si>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</si>
  <si>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</si>
  <si>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</si>
  <si>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</si>
  <si>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</si>
  <si>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</si>
  <si>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</si>
  <si>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</si>
  <si>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</si>
  <si>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</si>
  <si>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</si>
  <si>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</si>
  <si>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</si>
  <si>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</si>
  <si>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</si>
  <si>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</si>
  <si>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</si>
  <si>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</si>
  <si>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</si>
  <si>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</si>
  <si>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</si>
  <si>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</si>
  <si>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</si>
  <si>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</si>
  <si>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</si>
  <si>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</si>
  <si>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</si>
  <si>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</si>
  <si>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</si>
  <si>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</si>
  <si>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</si>
  <si>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</si>
  <si>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</si>
  <si>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</si>
  <si>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</si>
  <si>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</si>
  <si>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</si>
  <si>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</si>
  <si>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</si>
  <si>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</si>
  <si>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</si>
  <si>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</si>
  <si>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</si>
  <si>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</si>
  <si>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</si>
  <si>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</si>
  <si>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</si>
  <si>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</si>
  <si>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</si>
  <si>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</si>
  <si>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</si>
  <si>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</si>
  <si>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</si>
  <si>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</si>
  <si>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</si>
  <si>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</si>
  <si>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</si>
  <si>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</si>
  <si>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</si>
  <si>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</si>
  <si>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</si>
  <si>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</si>
  <si>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</si>
  <si>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</si>
  <si>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</si>
  <si>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</si>
  <si>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</si>
  <si>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</si>
  <si>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</si>
  <si>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</si>
  <si>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</si>
  <si>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</si>
  <si>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</si>
  <si>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</si>
  <si>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</si>
  <si>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</si>
  <si>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</si>
  <si>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</si>
  <si>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</si>
  <si>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</si>
  <si>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</si>
  <si>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</si>
  <si>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</si>
  <si>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</si>
  <si>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</si>
  <si>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</si>
  <si>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</si>
  <si>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</si>
  <si>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</si>
  <si>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</si>
  <si>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</si>
  <si>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</si>
  <si>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</si>
  <si>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</si>
  <si>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</si>
  <si>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</si>
  <si>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</si>
  <si>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</si>
  <si>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</si>
  <si>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</si>
  <si>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</si>
  <si>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</si>
  <si>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</si>
  <si>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</si>
  <si>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</si>
  <si>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</si>
  <si>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</si>
  <si>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</si>
  <si>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</si>
  <si>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</si>
  <si>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</si>
  <si>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</si>
  <si>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</si>
  <si>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</si>
  <si>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</si>
  <si>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</si>
  <si>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</si>
  <si>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</si>
  <si>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</si>
  <si>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</si>
  <si>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</si>
  <si>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</si>
  <si>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</si>
  <si>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</si>
  <si>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</si>
  <si>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</si>
  <si>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</si>
  <si>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</si>
  <si>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</si>
  <si>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</si>
  <si>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</si>
  <si>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</si>
  <si>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</si>
  <si>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</si>
  <si>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</si>
  <si>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</si>
  <si>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</si>
  <si>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</si>
  <si>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</si>
  <si>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</si>
  <si>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</si>
  <si>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</si>
  <si>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</si>
  <si>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</si>
  <si>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</si>
  <si>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</si>
  <si>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</si>
  <si>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</si>
  <si>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</si>
  <si>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</si>
  <si>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</si>
  <si>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</si>
  <si>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</si>
  <si>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</si>
  <si>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</si>
  <si>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</si>
  <si>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</si>
  <si>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</si>
  <si>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</si>
  <si>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</si>
  <si>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</si>
  <si>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</si>
  <si>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</si>
  <si>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</si>
  <si>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</si>
  <si>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</si>
  <si>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</si>
  <si>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</si>
  <si>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</si>
  <si>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</si>
  <si>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</si>
  <si>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</si>
  <si>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</si>
  <si>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</si>
  <si>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</si>
  <si>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</si>
  <si>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</si>
  <si>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</si>
  <si>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</si>
  <si>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</si>
  <si>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</si>
  <si>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</si>
  <si>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</si>
  <si>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</si>
  <si>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</si>
  <si>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</si>
  <si>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</si>
  <si>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</si>
  <si>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</si>
  <si>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</si>
  <si>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</si>
  <si>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</si>
  <si>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</si>
  <si>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</si>
  <si>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</si>
  <si>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</si>
  <si>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</si>
  <si>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</si>
  <si>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</si>
  <si>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</si>
  <si>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</si>
  <si>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</si>
  <si>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</si>
  <si>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</si>
  <si>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</si>
  <si>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</si>
  <si>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</si>
  <si>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</si>
  <si>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</si>
  <si>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</si>
  <si>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</si>
  <si>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</si>
  <si>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</si>
  <si>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</si>
  <si>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</si>
  <si>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</si>
  <si>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</si>
  <si>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</si>
  <si>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</si>
  <si>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</si>
  <si>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</si>
  <si>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</si>
  <si>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</si>
  <si>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</si>
  <si>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</si>
  <si>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</si>
  <si>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</si>
  <si>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</si>
  <si>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</si>
  <si>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</si>
  <si>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</si>
  <si>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</si>
  <si>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</si>
  <si>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</si>
  <si>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</si>
  <si>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</si>
  <si>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</si>
  <si>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</si>
  <si>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</si>
  <si>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</si>
  <si>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</si>
  <si>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</si>
  <si>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</si>
  <si>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</si>
  <si>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</si>
  <si>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</si>
  <si>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</si>
  <si>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</si>
  <si>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</si>
  <si>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</si>
  <si>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</si>
  <si>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</si>
  <si>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</si>
  <si>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</si>
  <si>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</si>
  <si>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</si>
  <si>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</si>
  <si>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</si>
  <si>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</si>
  <si>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</si>
  <si>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</si>
  <si>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</si>
  <si>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</si>
  <si>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</si>
  <si>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</si>
  <si>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</si>
  <si>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</si>
  <si>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</si>
  <si>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</si>
  <si>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</si>
  <si>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</si>
  <si>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</si>
  <si>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</si>
  <si>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</si>
  <si>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</si>
  <si>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</si>
  <si>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</si>
  <si>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</si>
  <si>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</si>
  <si>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</si>
  <si>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</si>
  <si>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</si>
  <si>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</si>
  <si>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</si>
  <si>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</si>
  <si>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</si>
  <si>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</si>
  <si>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</si>
  <si>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</si>
  <si>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</si>
  <si>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</si>
  <si>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</si>
  <si>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</si>
  <si>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</si>
  <si>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</si>
  <si>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</si>
  <si>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</si>
  <si>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</si>
  <si>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</si>
  <si>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</si>
  <si>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</si>
  <si>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</si>
  <si>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</si>
  <si>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</si>
  <si>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</si>
  <si>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</si>
  <si>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</si>
  <si>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</si>
  <si>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</si>
  <si>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</si>
  <si>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</si>
  <si>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</si>
  <si>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</si>
  <si>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</si>
  <si>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</si>
  <si>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</si>
  <si>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</si>
  <si>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</si>
  <si>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</si>
  <si>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</si>
  <si>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</si>
  <si>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</si>
  <si>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</si>
  <si>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</si>
  <si>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</si>
  <si>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</si>
  <si>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</si>
  <si>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</si>
  <si>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</si>
  <si>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</si>
  <si>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</si>
  <si>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</si>
  <si>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</si>
  <si>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</si>
  <si>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</si>
  <si>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</si>
  <si>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</si>
  <si>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</si>
  <si>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</si>
  <si>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</si>
  <si>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</si>
  <si>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</si>
  <si>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</si>
  <si>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</si>
  <si>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</si>
  <si>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</si>
  <si>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</si>
  <si>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</si>
  <si>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</si>
  <si>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</si>
  <si>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</si>
  <si>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</si>
  <si>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</si>
  <si>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</si>
  <si>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</si>
  <si>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</si>
  <si>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</si>
  <si>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</si>
  <si>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</si>
  <si>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</si>
  <si>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</si>
  <si>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</si>
  <si>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</si>
  <si>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</si>
  <si>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</si>
  <si>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</si>
  <si>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</si>
  <si>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</si>
  <si>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</si>
  <si>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</si>
  <si>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</si>
  <si>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</si>
  <si>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</si>
  <si>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</si>
  <si>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</si>
  <si>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</si>
  <si>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</si>
  <si>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</si>
  <si>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</si>
  <si>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</si>
  <si>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</si>
  <si>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</si>
  <si>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</si>
  <si>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</si>
  <si>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</si>
  <si>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</si>
  <si>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</si>
  <si>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</si>
  <si>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</si>
  <si>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</si>
  <si>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</si>
  <si>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</si>
  <si>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</si>
  <si>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</si>
  <si>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</si>
  <si>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</si>
  <si>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</si>
  <si>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</si>
  <si>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</si>
  <si>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</si>
  <si>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</si>
  <si>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</si>
  <si>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</si>
  <si>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</si>
  <si>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</si>
  <si>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</si>
  <si>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</si>
  <si>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</si>
  <si>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</si>
  <si>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</si>
  <si>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</si>
  <si>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</si>
  <si>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</si>
  <si>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</si>
  <si>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</si>
  <si>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</si>
  <si>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</si>
  <si>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</si>
  <si>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</si>
  <si>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</si>
  <si>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</si>
  <si>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</si>
  <si>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</si>
  <si>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</si>
  <si>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</si>
  <si>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</si>
  <si>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</si>
  <si>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</si>
  <si>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</si>
  <si>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</si>
  <si>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</si>
  <si>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</si>
  <si>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</si>
  <si>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</si>
  <si>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</si>
  <si>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</si>
  <si>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</si>
  <si>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</si>
  <si>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</si>
  <si>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</si>
  <si>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</si>
  <si>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</si>
  <si>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</si>
  <si>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</si>
  <si>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</si>
  <si>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</si>
  <si>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</si>
  <si>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</si>
  <si>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</si>
  <si>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</si>
  <si>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</si>
  <si>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</si>
  <si>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</si>
  <si>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</si>
  <si>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</si>
  <si>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</si>
  <si>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</si>
  <si>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</si>
  <si>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</si>
  <si>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</si>
  <si>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</si>
  <si>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</si>
  <si>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</si>
  <si>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</si>
  <si>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</si>
  <si>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</si>
  <si>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</si>
  <si>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</si>
  <si>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</si>
  <si>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</si>
  <si>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</si>
  <si>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</si>
  <si>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</si>
  <si>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</si>
  <si>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</si>
  <si>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</si>
  <si>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</si>
  <si>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</si>
  <si>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</si>
  <si>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</si>
  <si>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</si>
  <si>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</si>
  <si>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</si>
  <si>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</si>
  <si>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</si>
  <si>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</si>
  <si>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</si>
  <si>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</si>
  <si>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</si>
  <si>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</si>
  <si>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</si>
  <si>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</si>
  <si>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</si>
  <si>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</si>
  <si>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</si>
  <si>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</si>
  <si>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</si>
  <si>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</si>
  <si>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</si>
  <si>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</si>
  <si>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</si>
  <si>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</si>
  <si>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</si>
  <si>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</si>
  <si>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</si>
  <si>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</si>
  <si>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</si>
  <si>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</si>
  <si>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</si>
  <si>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</si>
  <si>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</si>
  <si>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</si>
  <si>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</si>
  <si>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</si>
  <si>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</si>
  <si>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</si>
  <si>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</si>
  <si>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</si>
  <si>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</si>
  <si>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</si>
  <si>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</si>
  <si>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</si>
  <si>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</si>
  <si>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</si>
  <si>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</si>
  <si>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</si>
  <si>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</si>
  <si>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</si>
  <si>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</si>
  <si>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</si>
  <si>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</si>
  <si>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</si>
  <si>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</si>
  <si>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</si>
  <si>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</si>
  <si>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</si>
  <si>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</si>
  <si>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</si>
  <si>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</si>
  <si>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</si>
  <si>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</si>
  <si>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</si>
  <si>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</si>
  <si>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</si>
  <si>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</si>
  <si>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</si>
  <si>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</si>
  <si>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</si>
  <si>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</si>
  <si>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</si>
  <si>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</si>
  <si>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</si>
  <si>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</si>
  <si>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</si>
  <si>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</si>
  <si>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</si>
  <si>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</si>
  <si>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</si>
  <si>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</si>
  <si>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</si>
  <si>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</si>
  <si>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</si>
  <si>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</si>
  <si>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</si>
  <si>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</si>
  <si>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</si>
  <si>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</si>
  <si>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</si>
  <si>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</si>
  <si>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</si>
  <si>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</si>
  <si>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</si>
  <si>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</si>
  <si>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</si>
  <si>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</si>
  <si>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</si>
  <si>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</si>
  <si>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</si>
  <si>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</si>
  <si>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</si>
  <si>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</si>
  <si>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</si>
  <si>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</si>
  <si>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</si>
  <si>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</si>
  <si>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</si>
  <si>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</si>
  <si>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</si>
  <si>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</si>
  <si>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</si>
  <si>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</si>
  <si>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</si>
  <si>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</si>
  <si>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</si>
  <si>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</si>
  <si>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</si>
  <si>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</si>
  <si>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</si>
  <si>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</si>
  <si>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</si>
  <si>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</si>
  <si>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</si>
  <si>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</si>
  <si>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</si>
  <si>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</si>
  <si>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</si>
  <si>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</si>
  <si>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</si>
  <si>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</si>
  <si>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</si>
  <si>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</si>
  <si>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</si>
  <si>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</si>
  <si>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</si>
  <si>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</si>
  <si>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</si>
  <si>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</si>
  <si>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</si>
  <si>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</si>
  <si>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</si>
  <si>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</si>
  <si>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</si>
  <si>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</si>
  <si>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</si>
  <si>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</si>
  <si>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</si>
  <si>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</si>
  <si>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</si>
  <si>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</si>
  <si>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</si>
  <si>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</si>
  <si>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</si>
  <si>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</si>
  <si>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</si>
  <si>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</si>
  <si>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</si>
  <si>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</si>
  <si>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</si>
  <si>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</si>
  <si>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</si>
  <si>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</si>
  <si>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</si>
  <si>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</si>
  <si>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</si>
  <si>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</si>
  <si>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</si>
  <si>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</si>
  <si>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</si>
  <si>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</si>
  <si>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</si>
  <si>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</si>
  <si>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</si>
  <si>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</si>
  <si>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</si>
  <si>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</si>
  <si>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</si>
  <si>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</si>
  <si>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</si>
  <si>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</si>
  <si>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</si>
  <si>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</si>
  <si>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</si>
  <si>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</si>
  <si>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</si>
  <si>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</si>
  <si>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</si>
  <si>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</si>
  <si>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</si>
  <si>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</si>
  <si>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</si>
  <si>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</si>
  <si>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</si>
  <si>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</si>
  <si>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</si>
  <si>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</si>
  <si>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</si>
  <si>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</si>
  <si>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</si>
  <si>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</si>
  <si>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</si>
  <si>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</si>
  <si>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</si>
  <si>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</si>
  <si>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</si>
  <si>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</si>
  <si>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</si>
  <si>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</si>
  <si>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</si>
  <si>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</si>
  <si>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</si>
  <si>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</si>
  <si>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</si>
  <si>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</si>
  <si>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</si>
  <si>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</si>
  <si>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</si>
  <si>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</si>
  <si>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</si>
  <si>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</si>
  <si>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</si>
  <si>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</si>
  <si>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</si>
  <si>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</si>
  <si>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</si>
  <si>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</si>
  <si>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</si>
  <si>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</si>
  <si>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</si>
  <si>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</si>
  <si>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</si>
  <si>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</si>
  <si>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</si>
  <si>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</si>
  <si>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</si>
  <si>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</si>
  <si>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</si>
  <si>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</si>
  <si>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</si>
  <si>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</si>
  <si>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</si>
  <si>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</si>
  <si>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</si>
  <si>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</si>
  <si>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</si>
  <si>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</si>
  <si>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</si>
  <si>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</si>
  <si>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</si>
  <si>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</si>
  <si>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</si>
  <si>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</si>
  <si>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</si>
  <si>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</si>
  <si>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</si>
  <si>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</si>
  <si>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</si>
  <si>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</si>
  <si>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</si>
  <si>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</si>
  <si>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</si>
  <si>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</si>
  <si>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</si>
  <si>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</si>
  <si>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</si>
  <si>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</si>
  <si>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</si>
  <si>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</si>
  <si>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</si>
  <si>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</si>
  <si>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</si>
  <si>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</si>
  <si>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</si>
  <si>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</si>
  <si>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</si>
  <si>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</si>
  <si>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</si>
  <si>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</si>
  <si>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</si>
  <si>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</si>
  <si>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</si>
  <si>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</si>
  <si>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</si>
  <si>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</si>
  <si>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</si>
  <si>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</si>
  <si>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</si>
  <si>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</si>
  <si>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</si>
  <si>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</si>
  <si>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</si>
  <si>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</si>
  <si>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</si>
  <si>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</si>
  <si>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</si>
  <si>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</si>
  <si>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</si>
  <si>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</si>
  <si>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</si>
  <si>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</si>
  <si>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</si>
  <si>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</si>
  <si>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</si>
  <si>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</si>
  <si>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</si>
  <si>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</si>
  <si>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</si>
  <si>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</si>
  <si>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</si>
  <si>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</si>
  <si>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</si>
  <si>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</si>
  <si>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</si>
  <si>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</si>
  <si>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</si>
  <si>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</si>
  <si>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</si>
  <si>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</si>
  <si>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</si>
  <si>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</si>
  <si>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</si>
  <si>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</si>
  <si>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</si>
  <si>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</si>
  <si>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</si>
  <si>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</si>
  <si>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</si>
  <si>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</si>
  <si>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</si>
  <si>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</si>
  <si>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</si>
  <si>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</si>
  <si>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</si>
  <si>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</si>
  <si>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</si>
  <si>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</si>
  <si>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</si>
  <si>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</si>
  <si>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</si>
  <si>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</si>
  <si>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</si>
  <si>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</si>
  <si>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</si>
  <si>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</si>
  <si>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</si>
  <si>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</si>
  <si>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</si>
  <si>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</si>
  <si>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</si>
  <si>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</si>
  <si>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</si>
  <si>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</si>
  <si>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</si>
  <si>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</si>
  <si>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</si>
  <si>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</si>
  <si>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</si>
  <si>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</si>
  <si>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</si>
  <si>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</si>
  <si>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</si>
  <si>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</si>
  <si>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</si>
  <si>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</si>
  <si>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</si>
  <si>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</si>
  <si>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</si>
  <si>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</si>
  <si>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</si>
  <si>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</si>
  <si>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</si>
  <si>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</si>
  <si>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</si>
  <si>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</si>
  <si>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</si>
  <si>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</si>
  <si>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</si>
  <si>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</si>
  <si>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</si>
  <si>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</si>
  <si>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</si>
  <si>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</si>
  <si>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</si>
  <si>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</si>
  <si>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</si>
  <si>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</si>
  <si>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</si>
  <si>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</si>
  <si>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</si>
  <si>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</si>
  <si>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</si>
  <si>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</si>
  <si>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</si>
  <si>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</si>
  <si>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</si>
  <si>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</si>
  <si>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</si>
  <si>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</si>
  <si>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</si>
  <si>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</si>
  <si>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</si>
  <si>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</si>
  <si>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</si>
  <si>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</si>
  <si>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</si>
  <si>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</si>
  <si>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</si>
  <si>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</si>
  <si>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</si>
  <si>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</si>
  <si>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</si>
  <si>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</si>
  <si>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</si>
  <si>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</si>
  <si>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</si>
  <si>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</si>
  <si>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</si>
  <si>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</si>
  <si>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</si>
  <si>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</si>
  <si>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</si>
  <si>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</si>
  <si>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</si>
  <si>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</si>
  <si>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</si>
  <si>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</si>
  <si>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</si>
  <si>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</si>
  <si>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</si>
  <si>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</si>
  <si>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</si>
  <si>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</si>
  <si>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</si>
  <si>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</si>
  <si>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</si>
  <si>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</si>
  <si>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</si>
  <si>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</si>
  <si>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</si>
  <si>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</si>
  <si>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</si>
  <si>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</si>
  <si>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</si>
  <si>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</si>
  <si>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</si>
  <si>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</si>
  <si>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</si>
  <si>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</si>
  <si>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</si>
  <si>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</si>
  <si>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</si>
  <si>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</si>
  <si>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</si>
  <si>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</si>
  <si>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</si>
  <si>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</si>
  <si>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</si>
  <si>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</si>
  <si>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</si>
  <si>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</si>
  <si>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</si>
  <si>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</si>
  <si>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</si>
  <si>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</si>
  <si>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</si>
  <si>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</si>
  <si>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</si>
  <si>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</si>
  <si>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</si>
  <si>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</si>
  <si>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</si>
  <si>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</si>
  <si>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</si>
  <si>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</si>
  <si>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</si>
  <si>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</si>
  <si>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</si>
  <si>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</si>
  <si>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</si>
  <si>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</si>
  <si>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</si>
  <si>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</si>
  <si>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</si>
  <si>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</si>
  <si>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</si>
  <si>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</si>
  <si>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</si>
  <si>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</si>
  <si>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</si>
  <si>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</si>
  <si>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</si>
  <si>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</si>
  <si>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</si>
  <si>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</si>
  <si>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</si>
  <si>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</si>
  <si>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</si>
  <si>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</si>
  <si>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</si>
  <si>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</si>
  <si>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</si>
  <si>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</si>
  <si>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</si>
  <si>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</si>
  <si>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</si>
  <si>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</si>
  <si>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</si>
  <si>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</si>
  <si>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</si>
  <si>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</si>
  <si>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</si>
  <si>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</si>
  <si>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</si>
  <si>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</si>
  <si>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</si>
  <si>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</si>
  <si>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</si>
  <si>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</si>
  <si>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</si>
  <si>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</si>
  <si>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</si>
  <si>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</si>
  <si>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</si>
  <si>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</si>
  <si>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</si>
  <si>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</si>
  <si>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</si>
  <si>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</si>
  <si>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</si>
  <si>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</si>
  <si>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</si>
  <si>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</si>
  <si>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</si>
  <si>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</si>
  <si>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</si>
  <si>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</si>
  <si>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</si>
  <si>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</si>
  <si>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</si>
  <si>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</si>
  <si>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</si>
  <si>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</si>
  <si>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</si>
  <si>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</si>
  <si>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</si>
  <si>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</si>
  <si>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</si>
  <si>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</si>
  <si>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</si>
  <si>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</si>
  <si>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</si>
  <si>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</si>
  <si>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</si>
  <si>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</si>
  <si>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</si>
  <si>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</si>
  <si>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</si>
  <si>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</si>
  <si>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</si>
  <si>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</si>
  <si>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</si>
  <si>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</si>
  <si>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</si>
  <si>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</si>
  <si>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</si>
  <si>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</si>
  <si>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</si>
  <si>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</si>
  <si>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</si>
  <si>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</si>
  <si>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</si>
  <si>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</si>
  <si>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</si>
  <si>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</si>
  <si>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</si>
  <si>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</si>
  <si>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</si>
  <si>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</si>
  <si>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</si>
  <si>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</si>
  <si>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</si>
  <si>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</si>
  <si>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</si>
  <si>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</si>
  <si>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</si>
  <si>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</si>
  <si>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</si>
  <si>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</si>
  <si>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</si>
  <si>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</si>
  <si>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</si>
  <si>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</si>
  <si>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</si>
  <si>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</si>
  <si>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</si>
  <si>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</si>
  <si>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</si>
  <si>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</si>
  <si>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</si>
  <si>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</si>
  <si>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</si>
  <si>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</si>
  <si>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</si>
  <si>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</si>
  <si>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</si>
  <si>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</si>
  <si>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</si>
  <si>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</si>
  <si>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</si>
  <si>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</si>
  <si>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</si>
  <si>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</si>
  <si>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</si>
  <si>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</si>
  <si>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</si>
  <si>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</si>
  <si>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</si>
  <si>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</si>
  <si>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</si>
  <si>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</si>
  <si>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</si>
  <si>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</si>
  <si>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</si>
  <si>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</si>
  <si>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</si>
  <si>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</si>
  <si>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</si>
  <si>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</si>
  <si>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</si>
  <si>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</si>
  <si>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</si>
  <si>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</si>
  <si>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</si>
  <si>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</si>
  <si>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</si>
  <si>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</si>
  <si>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</si>
  <si>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</si>
  <si>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</si>
  <si>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</si>
  <si>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</si>
  <si>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</si>
  <si>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</si>
  <si>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</si>
  <si>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</si>
  <si>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</si>
  <si>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</si>
  <si>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</si>
  <si>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</si>
  <si>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</si>
  <si>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</si>
  <si>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</si>
  <si>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</si>
  <si>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</si>
  <si>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</si>
  <si>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</si>
  <si>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</si>
  <si>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</si>
  <si>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</si>
  <si>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</si>
  <si>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</si>
  <si>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</si>
  <si>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</si>
  <si>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</si>
  <si>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</si>
  <si>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</si>
  <si>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</si>
  <si>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</si>
  <si>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</si>
  <si>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</si>
  <si>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</si>
  <si>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</si>
  <si>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</si>
  <si>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</si>
  <si>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</si>
  <si>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</si>
  <si>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</si>
  <si>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</si>
  <si>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</si>
  <si>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</si>
  <si>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</si>
  <si>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</si>
  <si>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</si>
  <si>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</si>
  <si>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</si>
  <si>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</si>
  <si>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</si>
  <si>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</si>
  <si>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</si>
  <si>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</si>
  <si>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</si>
  <si>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</si>
  <si>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</si>
  <si>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</si>
  <si>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</si>
  <si>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</si>
  <si>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</si>
  <si>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</si>
  <si>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</si>
  <si>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</si>
  <si>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</si>
  <si>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</si>
  <si>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</si>
  <si>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</si>
  <si>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</si>
  <si>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</si>
  <si>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</si>
  <si>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</si>
  <si>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</si>
  <si>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</si>
  <si>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</si>
  <si>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</si>
  <si>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</si>
  <si>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</si>
  <si>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</si>
  <si>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</si>
  <si>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</si>
  <si>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</si>
  <si>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</si>
  <si>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</si>
  <si>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</si>
  <si>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</si>
  <si>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</si>
  <si>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</si>
  <si>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</si>
  <si>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</si>
  <si>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</si>
  <si>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</si>
  <si>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</si>
  <si>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</si>
  <si>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</si>
  <si>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</si>
  <si>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</si>
  <si>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</si>
  <si>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</si>
  <si>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</si>
  <si>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</si>
  <si>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</si>
  <si>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</si>
  <si>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</si>
  <si>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</si>
  <si>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</si>
  <si>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</si>
  <si>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</si>
  <si>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</si>
  <si>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</si>
  <si>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</si>
  <si>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</si>
  <si>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</si>
  <si>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</si>
  <si>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</si>
  <si>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</si>
  <si>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</si>
  <si>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</si>
  <si>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</si>
  <si>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</si>
  <si>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</si>
  <si>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</si>
  <si>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</si>
  <si>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</si>
  <si>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</si>
  <si>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</si>
  <si>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</si>
  <si>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</si>
  <si>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</si>
  <si>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</si>
  <si>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</si>
  <si>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</si>
  <si>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</si>
  <si>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</si>
  <si>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</si>
  <si>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</si>
  <si>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</si>
  <si>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</si>
  <si>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</si>
  <si>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</si>
  <si>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</si>
  <si>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</si>
  <si>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</si>
  <si>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</si>
  <si>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</si>
  <si>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</si>
  <si>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</si>
  <si>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</si>
  <si>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</si>
  <si>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</si>
  <si>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</si>
  <si>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</si>
  <si>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</si>
  <si>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</si>
  <si>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</si>
  <si>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</si>
  <si>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</si>
  <si>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</si>
  <si>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</si>
  <si>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</si>
  <si>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</si>
  <si>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</si>
  <si>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</si>
  <si>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</si>
  <si>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</si>
  <si>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</si>
  <si>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</si>
  <si>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</si>
  <si>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</si>
  <si>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</si>
  <si>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</si>
  <si>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</si>
  <si>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</si>
  <si>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</si>
  <si>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</si>
  <si>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</si>
  <si>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</si>
  <si>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</si>
  <si>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</si>
  <si>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</si>
  <si>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</si>
  <si>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</si>
  <si>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</si>
  <si>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</si>
  <si>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</si>
  <si>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</si>
  <si>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</si>
  <si>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</si>
  <si>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</si>
  <si>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</si>
  <si>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</si>
  <si>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</si>
  <si>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</si>
  <si>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</si>
  <si>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</si>
  <si>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</si>
  <si>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</si>
  <si>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</si>
  <si>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</si>
  <si>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</si>
  <si>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</si>
  <si>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</si>
  <si>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</si>
  <si>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</si>
  <si>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</si>
  <si>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</si>
  <si>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</si>
  <si>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</si>
  <si>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</si>
  <si>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</si>
  <si>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</si>
  <si>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</si>
  <si>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</si>
  <si>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</si>
  <si>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</si>
  <si>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</si>
  <si>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</si>
  <si>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</si>
  <si>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</si>
  <si>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</si>
  <si>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</si>
  <si>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</si>
  <si>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</si>
  <si>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</si>
  <si>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</si>
  <si>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</si>
  <si>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</si>
  <si>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</si>
  <si>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</si>
  <si>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</si>
  <si>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</si>
  <si>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</si>
  <si>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</si>
  <si>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</si>
  <si>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</si>
  <si>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</si>
  <si>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</si>
  <si>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</si>
  <si>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</si>
  <si>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</si>
  <si>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</si>
  <si>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</si>
  <si>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</si>
  <si>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</si>
  <si>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</si>
  <si>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</si>
  <si>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</si>
  <si>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</si>
  <si>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</si>
  <si>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</si>
  <si>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</si>
  <si>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</si>
  <si>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</si>
  <si>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</si>
  <si>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</si>
  <si>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</si>
  <si>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</si>
  <si>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</si>
  <si>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</si>
  <si>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</si>
  <si>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</si>
  <si>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</si>
  <si>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</si>
  <si>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</si>
  <si>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</si>
  <si>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</si>
  <si>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</si>
  <si>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</si>
  <si>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</si>
  <si>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</si>
  <si>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</si>
  <si>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</si>
  <si>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</si>
  <si>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</si>
  <si>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</si>
  <si>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</si>
  <si>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</si>
  <si>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</si>
  <si>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</si>
  <si>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</si>
  <si>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</si>
  <si>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</si>
  <si>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</si>
  <si>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</si>
  <si>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</si>
  <si>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</si>
  <si>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</si>
  <si>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</si>
  <si>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</si>
  <si>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</si>
  <si>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</si>
  <si>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</si>
  <si>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</si>
  <si>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</si>
  <si>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</si>
  <si>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</si>
  <si>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</si>
  <si>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</si>
  <si>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</si>
  <si>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</si>
  <si>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</si>
  <si>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</si>
  <si>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</si>
  <si>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</si>
  <si>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</si>
  <si>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</si>
  <si>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</si>
  <si>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</si>
  <si>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</si>
  <si>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</si>
  <si>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</si>
  <si>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</si>
  <si>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</si>
  <si>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</si>
  <si>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</si>
  <si>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</si>
  <si>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</si>
  <si>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</si>
  <si>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</si>
  <si>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</si>
  <si>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</si>
  <si>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</si>
  <si>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</si>
  <si>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</si>
  <si>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</si>
  <si>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</si>
  <si>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</si>
  <si>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</si>
  <si>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</si>
  <si>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</si>
  <si>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</si>
  <si>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</si>
  <si>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</si>
  <si>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</si>
  <si>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</si>
  <si>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</si>
  <si>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</si>
  <si>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</si>
  <si>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</si>
  <si>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</si>
  <si>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</si>
  <si>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</si>
  <si>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</si>
  <si>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</si>
  <si>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</si>
  <si>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</si>
  <si>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</si>
  <si>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</si>
  <si>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</si>
  <si>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</si>
  <si>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</si>
  <si>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</si>
  <si>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</si>
  <si>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</si>
  <si>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</si>
  <si>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</si>
  <si>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</si>
  <si>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</si>
  <si>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</si>
  <si>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</si>
  <si>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</si>
  <si>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</si>
  <si>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</si>
  <si>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</si>
  <si>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</si>
  <si>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</si>
  <si>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</si>
  <si>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</si>
  <si>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</si>
  <si>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</si>
  <si>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</si>
  <si>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</si>
  <si>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</si>
  <si>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</si>
  <si>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</si>
  <si>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</si>
  <si>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</si>
  <si>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</si>
  <si>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</si>
  <si>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</si>
  <si>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</si>
  <si>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</si>
  <si>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</si>
  <si>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 xml:space="preserve">PCM-20251010-00001017
</t>
  </si>
  <si>
    <t>Emergency</t>
  </si>
  <si>
    <t>ETA 10 MINS</t>
  </si>
  <si>
    <t>PCM-20251010-00001085</t>
  </si>
  <si>
    <t>ETA 75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</si>
</sst>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3" totalsRowShown="0" headerRowDxfId="157" dataDxfId="156" headerRowBorderDxfId="154" tableBorderDxfId="155" totalsRowBorderDxfId="153">
  <autoFilter ref="A1:CJ1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8" totalsRowShown="0" headerRowDxfId="48" dataDxfId="47" headerRowBorderDxfId="45" tableBorderDxfId="46" totalsRowBorderDxfId="44">
  <autoFilter ref="A1:L4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9" totalsRowShown="0" headerRowDxfId="15" dataDxfId="14" headerRowBorderDxfId="12" tableBorderDxfId="13">
  <autoFilter ref="A1:L18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tabSelected="1" workbookViewId="0">
      <selection activeCell="K10" sqref="K10"/>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277.80433194444777</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0.29500324074615492</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45940.752757870374</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45940.752757870374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45940.752757870374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45940.752757870374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45940.752757870374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45940.752757870374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45940.752757870374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45940.752757870374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45940.752757870374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45940.752757870374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45940.752757870374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45940.752757870374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45940.752757870374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45940.752757870374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45940.752757870374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45940.752757870374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45940.752757870374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45940.752757870374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45940.752757870374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45940.752757870374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45940.752757870374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45940.752757870374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45940.752757870374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45940.752757870374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45940.752757870374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45940.752757870374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45940.752757870374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45940.752757870374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45940.752757870374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45940.752757870374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45940.752757870374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45940.752757870374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45940.752757870374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45940.752757870374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45940.752757870374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45940.752757870374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45940.752757870374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45940.752757870374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45940.752757870374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45940.752757870374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45940.752757870374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45940.752757870374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45940.752757870374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45940.752757870374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45940.752757870374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45940.752757870374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45940.752757870374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45940.752757870374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45940.752757870374</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B1C8A3AB-D4F7-436A-BFB9-B5BF82BFD285}"/>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3"/>
  <sheetViews>
    <sheetView workbookViewId="0">
      <selection activeCell="C14" sqref="C14"/>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134.02567453704251</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115.75291990741243</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0.70613750000484288</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45940.752757870374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45940.752757870374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45940.752757870374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45940.752757870374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45940.752757870374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45940.752757870374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45940.752757870374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45940.752757870374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45940.752757870374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45940.752757870374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45940.752757870374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45940.752757870374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45940.752757870374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45940.752757870374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45940.752757870374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45940.752757870374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45940.752757870374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45940.752757870374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45940.752757870374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45940.752757870374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45940.752757870374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45940.752757870374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45940.752757870374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45940.752757870374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45940.752757870374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45940.752757870374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45940.752757870374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45940.752757870374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45940.752757870374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45940.752757870374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45940.752757870374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45940.752757870374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45940.752757870374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45940.752757870374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45940.752757870374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45940.752757870374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45940.752757870374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45940.752757870374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45940.752757870374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45940.752757870374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45940.752757870374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45940.752757870374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45940.752757870374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45940.752757870374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45940.752757870374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45940.752757870374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45940.752757870374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45940.752757870374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45940.752757870374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45940.752757870374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45940.752757870374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45940.752757870374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45940.752757870374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45940.752757870374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45940.752757870374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45940.752757870374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45940.752757870374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45940.752757870374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45940.752757870374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45940.752757870374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45940.752757870374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45940.752757870374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45940.752757870374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45940.752757870374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45940.752757870374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45940.752757870374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45940.752757870374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45940.752757870374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45940.752757870374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45940.752757870374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45940.752757870374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45940.752757870374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45940.752757870374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45940.752757870374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45940.752757870374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45940.752757870374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45940.752757870374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45940.752757870374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45940.752757870374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45940.752757870374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45940.752757870374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45940.752757870374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45940.752757870374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45940.752757870374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45940.752757870374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45940.752757870374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45940.752757870374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45940.752757870374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45940.752757870374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45940.752757870374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45940.752757870374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45940.752757870374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45940.752757870374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45940.752757870374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45940.752757870374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45940.752757870374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45940.752757870374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45940.752757870374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45940.752757870374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45940.752757870374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45940.752757870374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45940.752757870374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45940.752757870374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45940.752757870374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45940.752757870374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45940.752757870374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45940.752757870374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45940.752757870374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45940.752757870374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45940.752757870374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45940.752757870374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45940.752757870374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45940.752757870374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45940.752757870374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45940.752757870374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45940.752757870374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45940.752757870374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45940.752757870374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45940.752757870374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45940.752757870374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45940.752757870374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45940.752757870374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45940.752757870374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45940.752757870374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45940.752757870374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45940.752757870374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45940.752757870374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45940.752757870374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45940.752757870374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45940.752757870374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45940.752757870374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45940.752757870374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45940.752757870374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45940.752757870374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45940.752757870374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45940.752757870374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45940.752757870374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45940.752757870374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45940.752757870374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45940.752757870374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45940.752757870374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45940.752757870374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45940.752757870374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45940.752757870374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45940.752757870374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45940.752757870374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45940.752757870374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45940.752757870374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45940.752757870374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45940.752757870374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45940.752757870374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45940.752757870374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45940.752757870374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45940.752757870374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45940.752757870374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45940.752757870374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45940.752757870374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45940.752757870374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45940.752757870374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45940.752757870374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45940.752757870374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45940.752757870374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45940.752757870374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45940.752757870374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45940.752757870374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45940.752757870374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45940.752757870374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45940.752757870374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45940.752757870374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45940.752757870374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45940.752757870374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45940.752757870374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45940.752757870374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45940.752757870374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45940.752757870374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45940.752757870374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45940.752757870374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sheetData>
  <dataValidations count="2">
    <dataValidation allowBlank="1" showInputMessage="1" showErrorMessage="1" sqref="E1" xr:uid="{4D935161-CDD3-4592-B877-3FB59C99E142}"/>
    <dataValidation type="list" allowBlank="1" showInputMessage="1" showErrorMessage="1" sqref="E3:E1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F9" sqref="F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45940.752757870374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45940.752757870374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45940.752757870374</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45940.752757870374</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45940.752757870374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45940.752757870374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45940.752757870374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45940.752757870374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45940.752757870374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45940.752757870374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45940.752757870374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45940.752757870374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45940.752757870374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45940.752757870374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45940.752757870374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45940.752757870374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45940.752757870374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45940.752757870374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45940.752757870374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45940.752757870374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45940.752757870374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45940.752757870374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45940.752757870374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45940.752757870374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45940.752757870374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45940.752757870374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45940.752757870374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45940.752757870374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45940.752757870374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45940.752757870374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45940.752757870374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45940.752757870374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45940.752757870374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45940.752757870374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45940.752757870374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45940.752757870374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45940.752757870374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45940.752757870374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45940.752757870374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45940.752757870374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45940.752757870374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45940.752757870374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45940.752757870374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45940.752757870374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45940.752757870374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45940.752757870374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45940.752757870374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45940.752757870374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45940.752757870374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45940.752757870374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45940.752757870374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45940.752757870374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45940.752757870374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45940.752757870374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45940.752757870374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45940.752757870374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45940.752757870374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45940.752757870374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45940.752757870374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45940.752757870374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45940.752757870374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45940.752757870374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45940.752757870374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45940.752757870374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45940.752757870374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45940.752757870374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45940.752757870374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45940.752757870374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45940.752757870374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45940.752757870374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45940.752757870374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45940.752757870374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45940.752757870374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45940.752757870374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45940.752757870374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45940.752757870374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45940.752757870374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45940.752757870374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45940.752757870374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45940.752757870374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45940.752757870374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45940.752757870374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45940.752757870374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45940.752757870374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45940.752757870374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45940.752757870374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45940.752757870374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45940.752757870374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45940.752757870374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45940.752757870374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45940.752757870374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45940.752757870374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45940.752757870374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45940.752757870374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45940.752757870374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45940.752757870374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45940.752757870374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45940.752757870374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45940.752757870374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45940.752757870374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45940.752757870374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45940.752757870374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45940.752757870374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45940.752757870374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45940.752757870374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45940.752757870374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45940.752757870374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45940.752757870374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45940.752757870374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45940.752757870374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45940.752757870374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45940.752757870374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45940.752757870374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45940.752757870374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45940.752757870374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45940.752757870374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45940.752757870374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45940.752757870374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45940.752757870374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45940.752757870374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45940.752757870374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45940.752757870374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45940.752757870374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45940.752757870374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45940.752757870374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45940.752757870374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45940.752757870374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45940.752757870374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45940.752757870374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45940.752757870374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45940.752757870374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45940.752757870374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45940.752757870374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45940.752757870374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45940.752757870374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45940.752757870374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45940.752757870374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45940.752757870374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45940.752757870374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45940.752757870374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45940.752757870374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45940.752757870374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45940.752757870374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45940.752757870374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45940.752757870374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45940.752757870374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45940.752757870374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45940.752757870374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45940.752757870374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45940.752757870374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45940.752757870374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45940.752757870374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45940.752757870374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45940.752757870374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45940.752757870374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45940.752757870374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45940.752757870374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45940.752757870374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45940.752757870374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45940.752757870374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45940.752757870374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45940.752757870374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45940.752757870374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45940.752757870374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45940.752757870374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45940.752757870374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45940.752757870374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45940.752757870374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45940.752757870374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45940.752757870374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45940.752757870374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45940.752757870374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45940.752757870374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45940.752757870374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45940.752757870374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45940.752757870374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45940.752757870374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45940.752757870374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45940.752757870374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45940.752757870374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45940.752757870374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45940.752757870374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45940.752757870374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45940.752757870374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45940.752757870374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45940.752757870374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45940.752757870374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45940.752757870374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45940.752757870374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45940.752757870374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45940.752757870374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45940.752757870374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45940.752757870374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45940.752757870374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45940.752757870374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45940.752757870374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45940.752757870374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45940.752757870374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45940.752757870374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45940.752757870374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45940.752757870374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45940.752757870374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45940.752757870374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45940.752757870374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45940.752757870374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45940.752757870374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45940.752757870374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45940.752757870374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45940.752757870374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45940.752757870374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45940.752757870374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45940.752757870374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45940.752757870374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45940.752757870374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45940.752757870374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45940.752757870374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45940.752757870374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45940.752757870374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45940.752757870374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45940.752757870374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45940.752757870374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45940.752757870374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45940.752757870374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45940.752757870374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45940.752757870374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45940.752757870374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45940.752757870374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45940.752757870374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45940.752757870374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45940.752757870374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45940.752757870374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45940.752757870374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45940.752757870374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45940.752757870374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45940.752757870374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45940.752757870374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45940.752757870374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45940.752757870374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45940.752757870374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45940.752757870374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45940.752757870374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45940.752757870374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45940.752757870374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45940.752757870374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45940.752757870374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45940.752757870374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45940.752757870374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45940.752757870374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45940.752757870374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45940.752757870374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45940.752757870374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45940.752757870374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45940.752757870374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45940.752757870374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45940.752757870374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45940.752757870374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45940.752757870374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45940.752757870374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45940.752757870374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45940.752757870374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45940.752757870374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45940.752757870374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45940.752757870374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45940.752757870374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45940.752757870374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45940.752757870374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45940.752757870374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45940.752757870374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45940.752757870374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45940.752757870374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45940.752757870374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45940.752757870374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45940.752757870374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45940.752757870374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45940.752757870374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45940.752757870374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45940.752757870374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45940.752757870374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45940.752757870374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45940.752757870374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45940.752757870374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45940.752757870374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45940.752757870374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45940.752757870374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45940.752757870374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45940.752757870374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45940.752757870374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45940.752757870374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45940.752757870374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45940.752757870374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45940.752757870374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45940.752757870374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45940.752757870374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45940.752757870374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45940.752757870374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45940.752757870374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45940.752757870374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45940.752757870374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45940.752757870374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45940.752757870374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45940.752757870374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45940.752757870374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45940.752757870374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45940.752757870374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45940.752757870374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45940.752757870374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45940.752757870374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45940.752757870374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45940.752757870374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45940.752757870374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45940.752757870374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45940.752757870374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45940.752757870374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45940.752757870374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45940.752757870374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45940.752757870374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45940.752757870374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45940.752757870374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45940.752757870374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45940.752757870374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45940.752757870374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45940.752757870374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45940.752757870374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45940.752757870374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45940.752757870374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45940.752757870374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45940.752757870374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45940.752757870374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45940.752757870374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45940.752757870374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45940.752757870374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45940.752757870374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45940.752757870374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45940.752757870374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45940.752757870374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45940.752757870374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45940.752757870374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45940.752757870374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45940.752757870374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45940.752757870374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45940.752757870374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45940.752757870374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45940.752757870374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45940.752757870374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45940.752757870374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45940.752757870374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45940.752757870374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45940.752757870374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45940.752757870374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45940.752757870374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45940.752757870374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45940.752757870374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45940.752757870374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45940.752757870374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45940.752757870374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45940.752757870374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45940.752757870374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45940.752757870374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45940.752757870374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45940.752757870374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45940.752757870374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45940.752757870374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45940.752757870374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45940.752757870374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45940.752757870374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45940.752757870374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45940.752757870374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45940.752757870374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45940.752757870374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45940.752757870374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45940.752757870374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45940.752757870374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45940.752757870374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45940.752757870374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45940.752757870374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45940.752757870374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45940.752757870374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45940.752757870374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45940.752757870374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45940.752757870374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45940.752757870374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45940.752757870374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45940.752757870374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45940.752757870374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45940.752757870374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45940.752757870374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45940.752757870374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45940.752757870374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45940.752757870374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45940.752757870374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45940.752757870374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45940.752757870374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45940.752757870374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45940.752757870374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45940.752757870374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45940.752757870374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45940.752757870374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45940.752757870374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45940.752757870374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45940.752757870374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45940.752757870374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45940.752757870374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45940.752757870374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45940.752757870374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45940.752757870374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45940.752757870374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45940.752757870374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45940.752757870374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45940.752757870374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45940.752757870374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45940.752757870374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45940.752757870374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45940.752757870374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45940.752757870374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45940.752757870374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45940.752757870374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45940.752757870374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45940.752757870374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45940.752757870374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45940.752757870374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45940.752757870374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45940.752757870374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45940.752757870374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45940.752757870374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45940.752757870374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45940.752757870374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45940.752757870374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45940.752757870374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45940.752757870374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45940.752757870374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45940.752757870374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45940.752757870374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45940.752757870374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45940.752757870374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45940.752757870374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45940.752757870374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45940.752757870374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45940.752757870374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45940.752757870374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45940.752757870374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45940.752757870374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45940.752757870374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45940.752757870374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45940.752757870374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45940.752757870374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45940.752757870374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45940.752757870374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45940.752757870374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45940.752757870374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45940.752757870374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45940.752757870374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45940.752757870374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45940.752757870374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45940.752757870374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45940.752757870374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45940.752757870374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45940.752757870374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45940.752757870374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45940.752757870374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45940.752757870374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45940.752757870374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45940.752757870374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45940.752757870374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45940.752757870374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45940.752757870374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45940.752757870374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45940.752757870374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45940.752757870374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45940.752757870374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45940.752757870374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45940.752757870374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45940.752757870374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45940.752757870374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45940.752757870374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45940.752757870374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45940.752757870374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45940.752757870374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45940.752757870374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45940.752757870374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45940.752757870374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45940.752757870374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45940.752757870374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45940.752757870374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45940.752757870374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45940.752757870374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45940.752757870374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45940.752757870374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45940.752757870374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45940.752757870374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45940.752757870374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45940.752757870374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45940.752757870374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45940.752757870374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45940.752757870374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45940.752757870374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45940.752757870374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45940.752757870374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45940.752757870374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45940.752757870374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45940.752757870374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45940.752757870374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45940.752757870374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45940.752757870374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45940.752757870374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45940.752757870374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45940.752757870374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45940.752757870374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45940.752757870374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45940.752757870374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45940.752757870374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45940.752757870374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45940.752757870374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45940.752757870374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45940.752757870374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45940.752757870374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45940.752757870374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45940.752757870374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45940.752757870374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45940.752757870374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45940.752757870374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45940.752757870374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45940.752757870374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45940.752757870374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45940.752757870374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45940.752757870374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45940.752757870374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45940.752757870374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45940.752757870374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45940.752757870374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45940.752757870374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45940.752757870374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45940.752757870374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45940.752757870374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45940.752757870374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45940.752757870374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45940.752757870374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45940.752757870374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45940.752757870374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45940.752757870374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45940.752757870374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45940.752757870374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45940.752757870374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45940.752757870374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45940.752757870374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45940.752757870374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45940.752757870374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45940.752757870374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45940.752757870374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45940.752757870374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45940.752757870374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45940.752757870374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45940.752757870374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45940.752757870374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45940.752757870374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45940.752757870374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45940.752757870374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45940.752757870374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45940.752757870374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45940.752757870374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45940.752757870374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45940.752757870374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45940.752757870374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45940.752757870374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45940.752757870374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45940.752757870374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45940.752757870374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45940.752757870374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45940.752757870374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45940.752757870374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45940.752757870374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45940.752757870374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45940.752757870374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45940.752757870374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45940.752757870374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45940.752757870374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45940.752757870374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45940.752757870374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45940.752757870374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45940.752757870374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45940.752757870374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45940.752757870374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45940.752757870374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45940.752757870374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45940.752757870374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45940.752757870374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45940.752757870374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45940.752757870374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45940.752757870374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45940.752757870374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45940.752757870374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45940.752757870374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45940.752757870374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45940.752757870374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45940.752757870374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45940.752757870374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45940.752757870374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45940.752757870374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45940.752757870374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45940.752757870374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45940.752757870374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45940.752757870374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45940.752757870374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45940.752757870374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45940.752757870374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45940.752757870374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45940.752757870374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45940.752757870374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45940.752757870374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45940.752757870374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45940.752757870374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45940.752757870374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45940.752757870374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45940.752757870374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45940.752757870374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45940.752757870374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45940.752757870374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45940.752757870374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45940.752757870374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45940.752757870374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45940.752757870374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45940.752757870374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45940.752757870374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45940.752757870374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45940.752757870374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45940.752757870374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45940.752757870374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45940.752757870374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45940.752757870374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45940.752757870374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45940.752757870374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45940.752757870374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45940.752757870374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45940.752757870374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45940.752757870374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45940.752757870374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45940.752757870374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45940.752757870374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45940.752757870374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45940.752757870374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45940.752757870374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45940.752757870374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45940.752757870374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45940.752757870374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45940.752757870374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45940.752757870374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45940.752757870374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45940.752757870374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45940.752757870374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45940.752757870374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45940.752757870374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45940.752757870374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45940.752757870374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45940.752757870374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45940.752757870374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45940.752757870374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45940.752757870374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45940.752757870374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45940.752757870374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45940.752757870374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45940.752757870374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45940.752757870374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45940.752757870374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45940.752757870374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45940.752757870374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45940.752757870374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45940.752757870374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45940.752757870374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45940.752757870374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45940.752757870374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45940.752757870374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45940.752757870374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45940.752757870374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45940.752757870374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45940.752757870374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45940.752757870374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45940.752757870374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45940.752757870374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45940.752757870374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45940.752757870374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45940.752757870374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45940.752757870374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45940.752757870374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45940.752757870374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45940.752757870374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45940.752757870374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45940.752757870374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45940.752757870374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45940.752757870374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45940.752757870374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45940.752757870374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45940.752757870374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45940.752757870374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45940.752757870374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45940.752757870374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45940.752757870374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45940.752757870374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45940.752757870374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45940.752757870374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45940.752757870374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45940.752757870374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45940.752757870374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45940.752757870374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45940.752757870374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45940.752757870374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45940.752757870374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45940.752757870374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45940.752757870374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45940.752757870374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45940.752757870374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45940.752757870374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45940.752757870374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45940.752757870374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45940.752757870374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45940.752757870374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45940.752757870374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45940.752757870374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45940.752757870374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45940.752757870374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45940.752757870374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45940.752757870374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45940.752757870374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45940.752757870374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45940.752757870374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45940.752757870374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45940.752757870374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45940.752757870374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45940.752757870374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45940.752757870374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45940.752757870374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45940.752757870374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45940.752757870374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45940.752757870374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45940.752757870374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45940.752757870374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45940.752757870374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45940.752757870374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45940.752757870374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45940.752757870374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45940.752757870374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45940.752757870374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45940.752757870374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45940.752757870374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45940.752757870374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45940.752757870374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45940.752757870374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45940.752757870374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45940.752757870374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45940.752757870374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45940.752757870374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45940.752757870374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45940.752757870374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45940.752757870374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45940.752757870374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45940.752757870374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45940.752757870374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45940.752757870374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45940.752757870374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45940.752757870374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45940.752757870374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45940.752757870374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45940.752757870374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45940.752757870374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45940.752757870374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45940.752757870374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45940.752757870374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45940.752757870374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45940.752757870374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45940.752757870374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45940.752757870374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45940.752757870374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45940.752757870374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45940.752757870374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45940.752757870374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45940.752757870374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45940.752757870374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45940.752757870374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45940.752757870374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45940.752757870374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45940.752757870374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45940.752757870374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45940.752757870374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45940.752757870374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45940.752757870374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45940.752757870374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45940.752757870374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45940.752757870374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45940.752757870374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45940.752757870374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45940.752757870374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45940.752757870374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45940.752757870374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45940.752757870374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45940.752757870374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45940.752757870374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45940.752757870374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45940.752757870374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45940.752757870374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45940.752757870374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45940.752757870374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45940.752757870374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45940.752757870374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45940.752757870374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45940.752757870374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45940.752757870374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45940.752757870374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45940.752757870374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45940.752757870374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45940.752757870374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45940.752757870374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45940.752757870374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45940.752757870374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45940.752757870374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45940.752757870374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45940.752757870374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45940.752757870374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45940.752757870374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45940.752757870374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45940.752757870374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45940.752757870374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45940.752757870374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45940.752757870374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45940.752757870374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45940.752757870374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45940.752757870374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45940.752757870374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45940.752757870374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45940.752757870374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45940.752757870374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45940.752757870374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45940.752757870374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45940.752757870374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45940.752757870374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45940.752757870374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45940.752757870374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45940.752757870374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45940.752757870374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45940.752757870374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45940.752757870374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45940.752757870374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45940.752757870374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45940.752757870374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45940.752757870374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45940.752757870374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45940.752757870374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45940.752757870374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45940.752757870374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45940.752757870374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45940.752757870374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45940.752757870374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45940.752757870374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45940.752757870374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45940.752757870374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45940.752757870374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45940.752757870374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45940.752757870374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45940.752757870374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45940.752757870374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45940.752757870374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45940.752757870374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45940.752757870374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45940.752757870374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45940.752757870374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45940.752757870374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45940.752757870374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45940.752757870374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45940.752757870374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45940.752757870374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45940.752757870374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45940.752757870374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45940.752757870374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45940.752757870374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45940.752757870374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45940.752757870374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45940.752757870374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45940.752757870374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45940.752757870374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45940.752757870374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45940.752757870374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45940.752757870374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45940.752757870374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45940.752757870374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45940.752757870374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45940.752757870374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45940.752757870374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45940.752757870374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45940.752757870374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45940.752757870374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45940.752757870374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45940.752757870374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45940.752757870374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45940.752757870374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45940.752757870374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45940.752757870374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45940.752757870374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45940.752757870374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45940.752757870374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45940.752757870374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45940.752757870374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45940.752757870374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45940.752757870374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45940.752757870374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45940.752757870374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45940.752757870374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45940.752757870374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45940.752757870374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45940.752757870374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45940.752757870374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45940.752757870374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45940.752757870374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45940.752757870374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45940.752757870374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45940.752757870374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45940.752757870374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45940.752757870374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45940.752757870374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45940.752757870374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45940.752757870374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45940.752757870374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45940.752757870374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45940.752757870374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45940.752757870374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45940.752757870374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45940.752757870374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45940.752757870374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45940.752757870374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45940.752757870374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45940.752757870374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45940.752757870374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45940.752757870374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45940.752757870374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45940.752757870374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45940.752757870374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45940.752757870374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45940.752757870374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45940.752757870374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45940.752757870374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45940.752757870374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45940.752757870374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45940.752757870374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45940.752757870374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45940.752757870374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45940.752757870374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45940.752757870374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45940.752757870374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45940.752757870374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45940.752757870374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45940.752757870374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45940.752757870374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45940.752757870374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45940.752757870374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45940.752757870374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45940.752757870374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45940.752757870374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45940.752757870374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45940.752757870374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45940.752757870374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45940.752757870374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45940.752757870374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45940.752757870374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45940.752757870374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45940.752757870374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45940.752757870374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45940.752757870374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45940.752757870374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45940.752757870374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45940.752757870374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45940.752757870374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45940.752757870374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45940.752757870374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45940.752757870374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45940.752757870374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45940.752757870374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45940.752757870374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45940.752757870374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45940.752757870374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45940.752757870374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45940.752757870374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45940.752757870374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45940.752757870374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45940.752757870374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45940.752757870374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45940.752757870374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45940.752757870374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45940.752757870374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45940.752757870374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45940.752757870374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45940.752757870374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45940.752757870374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45940.752757870374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45940.752757870374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45940.752757870374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45940.752757870374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45940.752757870374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45940.752757870374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45940.752757870374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45940.752757870374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45940.752757870374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45940.752757870374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45940.752757870374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45940.752757870374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45940.752757870374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45940.752757870374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45940.752757870374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45940.752757870374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45940.752757870374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45940.752757870374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45940.752757870374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45940.752757870374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45940.752757870374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45940.752757870374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45940.752757870374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45940.752757870374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45940.752757870374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45940.752757870374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45940.752757870374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45940.752757870374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45940.752757870374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45940.752757870374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45940.752757870374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45940.752757870374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45940.752757870374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45940.752757870374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45940.752757870374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45940.752757870374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45940.752757870374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45940.752757870374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45940.752757870374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45940.752757870374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45940.752757870374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45940.752757870374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45940.752757870374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45940.752757870374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45940.752757870374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45940.752757870374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45940.752757870374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45940.752757870374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45940.752757870374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45940.752757870374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45940.752757870374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45940.752757870374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45940.752757870374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45940.752757870374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45940.752757870374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45940.752757870374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45940.752757870374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45940.752757870374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45940.752757870374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45940.752757870374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45940.752757870374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45940.752757870374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45940.752757870374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45940.752757870374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45940.752757870374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45940.752757870374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45940.752757870374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45940.752757870374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45940.752757870374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45940.752757870374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45940.752757870374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45940.752757870374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45940.752757870374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45940.752757870374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45940.752757870374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45940.752757870374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45940.752757870374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45940.752757870374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45940.752757870374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45940.752757870374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45940.752757870374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45940.752757870374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45940.752757870374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45940.752757870374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45940.752757870374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45940.752757870374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45940.752757870374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45940.752757870374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45940.752757870374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45940.752757870374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45940.752757870374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45940.752757870374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45940.752757870374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45940.752757870374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45940.752757870374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45940.752757870374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45940.752757870374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45940.752757870374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45940.752757870374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45940.752757870374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45940.752757870374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45940.752757870374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45940.752757870374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45940.752757870374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45940.752757870374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45940.752757870374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45940.752757870374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45940.752757870374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45940.752757870374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45940.752757870374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45940.752757870374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45940.752757870374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45940.752757870374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45940.752757870374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45940.752757870374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45940.752757870374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45940.752757870374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45940.752757870374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45940.752757870374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45940.752757870374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45940.752757870374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45940.752757870374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45940.752757870374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45940.752757870374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45940.752757870374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45940.752757870374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45940.752757870374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45940.752757870374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45940.752757870374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45940.752757870374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45940.752757870374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45940.752757870374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45940.752757870374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45940.752757870374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45940.752757870374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45940.752757870374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45940.752757870374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45940.752757870374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45940.752757870374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45940.752757870374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45940.752757870374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45940.752757870374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45940.752757870374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45940.752757870374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45940.752757870374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45940.752757870374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45940.752757870374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45940.752757870374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45940.752757870374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45940.752757870374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45940.752757870374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45940.752757870374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45940.752757870374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45940.752757870374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45940.752757870374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45940.752757870374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45940.752757870374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45940.752757870374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45940.752757870374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45940.752757870374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45940.752757870374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45940.752757870374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45940.752757870374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45940.752757870374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45940.752757870374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45940.752757870374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45940.752757870374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45940.752757870374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45940.752757870374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45940.752757870374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45940.752757870374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45940.752757870374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45940.752757870374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45940.752757870374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45940.752757870374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45940.752757870374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45940.752757870374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45940.752757870374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45940.752757870374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45940.752757870374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45940.752757870374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45940.752757870374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45940.752757870374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45940.752757870374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45940.752757870374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45940.752757870374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45940.752757870374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45940.752757870374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45940.752757870374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45940.752757870374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45940.752757870374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45940.752757870374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45940.752757870374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45940.752757870374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45940.752757870374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45940.752757870374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45940.752757870374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45940.752757870374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45940.752757870374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45940.752757870374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45940.752757870374</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8"/>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237.27204027777771</v>
      </c>
      <c r="H2" s="105">
        <v>45703.474768518521</v>
      </c>
      <c r="I2" s="102" t="str">
        <f>IFERROR(VLOOKUP(D2,DB!A:F,6,0),"")</f>
        <v>SCECO</v>
      </c>
      <c r="J2" s="102" t="str">
        <f>IFERROR(VLOOKUP(D2,DB!A:G,7,0),"")</f>
        <v>Dead</v>
      </c>
      <c r="K2" s="107" t="s">
        <v>39057</v>
      </c>
      <c r="L2" s="99" t="str">
        <f>IFERROR(VLOOKUP(D2,DB!A:I,9,0),"")</f>
        <v>Latis</v>
      </c>
    </row>
    <row r="3" spans="1:16" ht="15" customHeight="1">
      <c r="A3" s="127"/>
      <c r="B3" s="127" t="str">
        <f>IFERROR(VLOOKUP(D3,DB!A:K,11,0),"")</f>
        <v/>
      </c>
      <c r="C3" s="128"/>
      <c r="D3" s="129"/>
      <c r="E3" s="104"/>
      <c r="F3" s="131"/>
      <c r="G3" s="132">
        <f ca="1">IFERROR(NOW()-F3,"")</f>
        <v>45940.752757870374</v>
      </c>
      <c r="H3" s="131"/>
      <c r="I3" s="127" t="str">
        <f>IFERROR(VLOOKUP(D3,DB!A:F,6,0),"")</f>
        <v/>
      </c>
      <c r="J3" s="127" t="str">
        <f>IFERROR(VLOOKUP(D3,DB!A:G,7,0),"")</f>
        <v/>
      </c>
      <c r="K3" s="133"/>
      <c r="L3" s="129" t="str">
        <f>IFERROR(VLOOKUP(D3,DB!A:I,9,0),"")</f>
        <v/>
      </c>
    </row>
    <row r="4" spans="1:16" ht="15" customHeight="1">
      <c r="A4" s="127"/>
      <c r="B4" s="127" t="str">
        <f>IFERROR(VLOOKUP(D4,DB!A:K,11,0),"")</f>
        <v/>
      </c>
      <c r="C4" s="128"/>
      <c r="D4" s="129"/>
      <c r="E4" s="104"/>
      <c r="F4" s="131"/>
      <c r="G4" s="132">
        <f ca="1">IFERROR(NOW()-F4,"")</f>
        <v>45940.752757870374</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45940.752757870374</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45940.752757870374</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45940.752757870374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45940.752757870374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45940.752757870374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99"/>
      <c r="E10" s="104"/>
      <c r="F10" s="131"/>
      <c r="G10" s="132">
        <f ca="1">IFERROR(NOW()-F10,"")</f>
        <v>45940.752757870374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45940.752757870374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45940.752757870374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45940.752757870374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45940.752757870374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99"/>
      <c r="E15" s="104"/>
      <c r="F15" s="131"/>
      <c r="G15" s="132">
        <f ca="1">IFERROR(NOW()-F15,"")</f>
        <v>45940.752757870374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45940.752757870374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45940.752757870374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45940.752757870374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45940.752757870374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99"/>
      <c r="E20" s="104"/>
      <c r="F20" s="131"/>
      <c r="G20" s="132">
        <f ca="1">IFERROR(NOW()-F20,"")</f>
        <v>45940.752757870374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45940.752757870374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45940.752757870374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45940.752757870374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45940.752757870374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45940.752757870374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45940.752757870374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45940.752757870374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45940.752757870374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45940.752757870374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45940.752757870374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45940.752757870374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45940.752757870374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45940.752757870374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45940.752757870374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45940.752757870374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45940.752757870374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45940.752757870374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45940.752757870374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45940.752757870374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45940.752757870374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45940.752757870374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45940.752757870374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45940.752757870374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45940.752757870374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45940.752757870374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45940.752757870374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45940.752757870374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45940.752757870374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45940.752757870374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45940.752757870374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45940.752757870374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45940.752757870374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45940.752757870374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45940.752757870374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45940.752757870374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45940.752757870374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45940.752757870374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45940.752757870374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45940.752757870374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45940.752757870374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45940.752757870374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45940.752757870374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45940.752757870374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45940.752757870374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45940.752757870374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45940.752757870374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45940.752757870374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45940.752757870374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45940.752757870374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45940.752757870374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45940.752757870374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45940.752757870374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45940.752757870374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45940.752757870374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45940.752757870374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45940.752757870374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45940.752757870374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45940.752757870374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45940.752757870374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45940.752757870374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45940.752757870374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45940.752757870374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45940.752757870374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45940.752757870374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45940.752757870374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45940.752757870374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45940.752757870374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45940.752757870374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45940.752757870374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45940.752757870374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45940.752757870374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45940.752757870374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45940.752757870374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45940.752757870374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45940.752757870374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45940.752757870374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45940.752757870374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45940.752757870374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45940.752757870374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45940.752757870374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45940.752757870374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45940.752757870374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45940.752757870374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45940.752757870374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45940.752757870374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45940.752757870374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45940.752757870374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45940.752757870374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45940.752757870374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45940.752757870374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45940.752757870374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45940.752757870374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45940.752757870374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45940.752757870374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45940.752757870374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45940.752757870374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45940.752757870374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45940.752757870374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45940.752757870374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45940.752757870374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45940.752757870374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45940.752757870374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45940.752757870374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45940.752757870374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45940.752757870374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45940.752757870374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45940.752757870374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45940.752757870374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45940.752757870374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45940.752757870374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45940.752757870374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45940.752757870374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45940.752757870374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45940.752757870374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45940.752757870374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45940.752757870374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45940.752757870374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45940.752757870374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45940.752757870374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45940.752757870374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45940.752757870374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45940.752757870374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45940.752757870374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45940.752757870374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45940.752757870374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45940.752757870374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45940.752757870374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45940.752757870374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45940.752757870374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45940.752757870374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45940.752757870374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45940.752757870374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45940.752757870374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45940.752757870374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45940.752757870374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45940.752757870374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45940.752757870374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45940.752757870374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45940.752757870374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45940.752757870374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45940.752757870374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45940.752757870374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45940.752757870374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45940.752757870374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45940.752757870374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45940.752757870374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45940.752757870374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45940.752757870374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45940.752757870374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45940.752757870374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45940.752757870374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45940.752757870374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45940.752757870374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45940.752757870374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45940.752757870374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45940.752757870374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45940.752757870374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45940.752757870374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45940.752757870374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45940.752757870374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45940.752757870374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45940.752757870374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45940.752757870374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45940.752757870374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45940.752757870374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45940.752757870374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45940.752757870374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45940.752757870374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45940.752757870374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45940.752757870374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45940.752757870374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45940.752757870374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45940.752757870374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45940.752757870374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45940.752757870374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45940.752757870374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45940.752757870374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45940.752757870374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45940.752757870374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45940.752757870374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45940.752757870374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45940.752757870374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45940.752757870374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45940.752757870374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45940.752757870374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45940.752757870374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45940.752757870374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45940.752757870374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45940.752757870374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45940.752757870374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45940.752757870374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45940.752757870374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45940.752757870374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45940.752757870374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45940.752757870374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45940.752757870374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45940.752757870374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45940.752757870374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45940.752757870374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45940.752757870374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45940.752757870374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45940.752757870374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45940.752757870374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45940.752757870374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45940.752757870374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45940.752757870374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45940.752757870374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45940.752757870374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45940.752757870374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45940.752757870374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45940.752757870374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45940.752757870374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45940.752757870374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45940.752757870374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45940.752757870374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45940.752757870374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45940.752757870374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45940.752757870374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45940.752757870374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45940.752757870374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45940.752757870374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45940.752757870374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45940.752757870374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45940.752757870374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45940.752757870374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45940.752757870374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45940.752757870374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45940.752757870374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45940.752757870374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45940.752757870374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45940.752757870374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45940.752757870374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45940.752757870374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45940.752757870374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45940.752757870374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45940.752757870374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45940.752757870374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45940.752757870374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45940.752757870374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45940.752757870374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45940.752757870374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45940.752757870374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45940.752757870374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45940.752757870374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45940.752757870374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45940.752757870374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45940.752757870374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45940.752757870374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45940.752757870374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45940.752757870374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45940.752757870374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45940.752757870374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45940.752757870374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45940.752757870374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45940.752757870374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45940.752757870374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45940.752757870374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45940.752757870374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45940.752757870374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45940.752757870374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45940.752757870374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45940.752757870374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45940.752757870374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45940.752757870374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45940.752757870374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45940.752757870374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45940.752757870374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45940.752757870374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45940.752757870374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45940.752757870374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45940.752757870374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45940.752757870374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45940.752757870374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45940.752757870374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45940.752757870374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45940.752757870374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45940.752757870374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45940.752757870374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45940.752757870374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45940.752757870374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45940.752757870374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45940.752757870374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45940.752757870374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45940.752757870374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45940.752757870374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45940.752757870374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45940.752757870374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45940.752757870374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45940.752757870374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45940.752757870374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45940.752757870374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45940.752757870374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45940.752757870374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45940.752757870374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45940.752757870374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45940.752757870374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45940.752757870374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45940.752757870374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45940.752757870374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45940.752757870374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45940.752757870374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45940.752757870374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45940.752757870374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45940.752757870374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45940.752757870374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45940.752757870374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45940.752757870374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45940.752757870374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45940.752757870374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45940.752757870374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45940.752757870374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45940.752757870374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45940.752757870374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45940.752757870374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45940.752757870374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45940.752757870374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45940.752757870374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45940.752757870374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45940.752757870374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45940.752757870374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45940.752757870374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45940.752757870374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45940.752757870374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45940.752757870374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45940.752757870374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45940.752757870374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45940.752757870374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45940.752757870374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45940.752757870374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45940.752757870374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45940.752757870374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45940.752757870374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45940.752757870374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45940.752757870374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45940.752757870374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45940.752757870374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45940.752757870374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45940.752757870374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45940.752757870374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45940.752757870374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45940.752757870374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45940.752757870374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45940.752757870374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45940.752757870374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45940.752757870374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45940.752757870374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45940.752757870374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45940.752757870374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45940.752757870374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45940.752757870374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45940.752757870374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45940.752757870374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45940.752757870374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45940.752757870374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45940.752757870374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45940.752757870374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45940.752757870374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45940.752757870374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45940.752757870374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45940.752757870374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45940.752757870374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45940.752757870374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45940.752757870374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45940.752757870374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45940.752757870374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45940.752757870374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45940.752757870374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45940.752757870374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45940.752757870374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45940.752757870374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45940.752757870374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45940.752757870374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45940.752757870374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45940.752757870374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45940.752757870374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45940.752757870374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45940.752757870374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45940.752757870374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45940.752757870374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45940.752757870374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45940.752757870374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45940.752757870374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45940.752757870374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45940.752757870374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45940.752757870374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45940.752757870374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45940.752757870374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45940.752757870374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45940.752757870374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45940.752757870374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45940.752757870374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45940.752757870374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45940.752757870374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45940.752757870374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45940.752757870374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45940.752757870374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45940.752757870374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45940.752757870374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45940.752757870374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45940.752757870374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45940.752757870374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45940.752757870374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45940.752757870374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45940.752757870374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45940.752757870374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45940.752757870374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45940.752757870374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45940.752757870374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45940.752757870374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45940.752757870374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45940.752757870374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45940.752757870374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45940.752757870374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45940.752757870374</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45940.752757870374</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45940.752757870374</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45940.752757870374</v>
      </c>
      <c r="H437" s="131"/>
      <c r="I437" s="127" t="str">
        <f>IFERROR(VLOOKUP(D437,DB!A:F,6,0),"")</f>
        <v/>
      </c>
      <c r="J437" s="127" t="str">
        <f>IFERROR(VLOOKUP(D437,DB!A:G,7,0),"")</f>
        <v/>
      </c>
      <c r="K437" s="133"/>
      <c r="L437" s="129" t="str">
        <f>IFERROR(VLOOKUP(D437,DB!A:I,9,0),"")</f>
        <v/>
      </c>
    </row>
    <row r="438" spans="1:12" ht="15" customHeight="1">
      <c r="A438" s="134"/>
      <c r="B438" s="134" t="str">
        <f>IFERROR(VLOOKUP(D438,DB!A:K,11,0),"")</f>
        <v/>
      </c>
      <c r="C438" s="135"/>
      <c r="D438" s="136"/>
      <c r="E438" s="137"/>
      <c r="F438" s="138"/>
      <c r="G438" s="139">
        <f ca="1">IFERROR(NOW()-F438,"")</f>
        <v>45940.752757870374</v>
      </c>
      <c r="H438" s="138"/>
      <c r="I438" s="134" t="str">
        <f>IFERROR(VLOOKUP(D438,DB!A:F,6,0),"")</f>
        <v/>
      </c>
      <c r="J438" s="134" t="str">
        <f>IFERROR(VLOOKUP(D438,DB!A:G,7,0),"")</f>
        <v/>
      </c>
      <c r="K438" s="140"/>
      <c r="L438" s="136" t="str">
        <f>IFERROR(VLOOKUP(D438,DB!A:I,9,0),"")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8" sqref="D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2">
        <f ca="1">IFERROR(NOW()-F2,"")</f>
        <v>48.920697685185587</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39045</v>
      </c>
      <c r="F3" s="38">
        <v>45926.188877314817</v>
      </c>
      <c r="G3" s="162">
        <f t="shared" ref="G3" ca="1" si="0">IFERROR(NOW()-F3,"")</f>
        <v>14.563880555557262</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37"/>
      <c r="E4" s="37"/>
      <c r="F4" s="38"/>
      <c r="G4" s="39">
        <f t="shared" ref="G4:G7" ca="1" si="1">IFERROR(NOW()-F4,"")</f>
        <v>45940.752757870374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45940.752757870374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45940.752757870374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45940.752757870374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45940.752757870374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45940.752757870374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45940.752757870374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45940.752757870374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45940.752757870374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45940.752757870374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45940.752757870374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45940.752757870374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45940.752757870374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45940.752757870374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45940.752757870374</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45940.752757870374</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45940.752757870374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45940.752757870374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45940.752757870374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45940.752757870374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45940.752757870374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45940.752757870374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45940.752757870374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45940.752757870374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45940.752757870374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45940.752757870374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45940.752757870374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45940.752757870374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45940.752757870374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45940.752757870374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45940.752757870374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45940.752757870374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45940.752757870374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45940.752757870374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45940.752757870374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45940.752757870374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45940.752757870374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45940.752757870374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45940.752757870374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45940.752757870374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45940.752757870374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45940.752757870374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45940.752757870374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45940.752757870374</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45940.752757870374</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45940.752757870374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45940.752757870374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45940.752757870374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45940.752757870374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45940.752757870374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45940.752757870374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45940.752757870374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45940.752757870374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45940.752757870374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45940.752757870374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45940.752757870374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45940.752757870374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45940.752757870374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45940.752757870374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45940.752757870374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45940.752757870374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45940.752757870374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45940.752757870374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45940.752757870374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45940.752757870374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45940.752757870374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45940.752757870374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45940.752757870374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45940.752757870374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45940.752757870374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45940.752757870374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45940.752757870374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45940.752757870374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45940.752757870374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45940.752757870374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45940.752757870374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45940.752757870374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45940.752757870374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45940.752757870374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45940.752757870374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45940.752757870374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45940.752757870374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45940.752757870374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45940.752757870374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45940.752757870374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45940.752757870374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45940.752757870374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45940.752757870374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45940.752757870374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45940.752757870374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45940.752757870374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45940.752757870374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45940.752757870374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45940.752757870374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45940.752757870374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45940.752757870374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45940.752757870374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45940.752757870374</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45940.752757870374</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9"/>
  <sheetViews>
    <sheetView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39062</v>
      </c>
      <c r="B2" s="149" t="s">
        <v>5398</v>
      </c>
      <c r="C2" s="148">
        <v>1</v>
      </c>
      <c r="D2" s="149" t="s">
        <v>34463</v>
      </c>
      <c r="E2" s="148" t="s">
        <v>39063</v>
      </c>
      <c r="F2" s="150">
        <v>45926.772847222222</v>
      </c>
      <c r="G2" s="151">
        <f ca="1">IFERROR(NOW()-F2,"-")</f>
        <v>13.979910648151417</v>
      </c>
      <c r="H2" s="152">
        <v>45927.449074074102</v>
      </c>
      <c r="I2" s="149" t="str">
        <f>IFERROR(VLOOKUP(D2,DB!A:F,6,0),"")</f>
        <v>SCECO</v>
      </c>
      <c r="J2" s="149" t="str">
        <f>IFERROR(VLOOKUP(D2,DB!A:G,7,0),"")</f>
        <v>Weak</v>
      </c>
      <c r="K2" s="148" t="s">
        <v>39064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39065</v>
      </c>
      <c r="B3" s="149" t="str">
        <f>IFERROR(VLOOKUP(D3,DB!A:K,11,0),"")</f>
        <v>R6</v>
      </c>
      <c r="C3" s="148">
        <v>1</v>
      </c>
      <c r="D3" s="149" t="s">
        <v>34282</v>
      </c>
      <c r="E3" s="148" t="s">
        <v>38964</v>
      </c>
      <c r="F3" s="152">
        <v>45939.529062499998</v>
      </c>
      <c r="G3" s="151">
        <f ca="1">IFERROR(NOW()-F3,"-")</f>
        <v>1.2236953703759355</v>
      </c>
      <c r="H3" s="152">
        <v>45927.987534722219</v>
      </c>
      <c r="I3" s="149" t="str">
        <f>IFERROR(VLOOKUP(D3,DB!A:F,6,0),"")</f>
        <v>SCECO</v>
      </c>
      <c r="J3" s="149" t="str">
        <f>IFERROR(VLOOKUP(D3,DB!A:G,7,0),"")</f>
        <v>Vandalized</v>
      </c>
      <c r="K3" s="148" t="s">
        <v>39066</v>
      </c>
      <c r="L3" s="149" t="str">
        <f>IFERROR(VLOOKUP(D3,DB!A:I,9,0),"")</f>
        <v>Latis</v>
      </c>
    </row>
    <row r="4" spans="1:16383" ht="31.5" customHeight="1">
      <c r="A4" s="148" t="s">
        <v>39067</v>
      </c>
      <c r="B4" s="149" t="s">
        <v>5398</v>
      </c>
      <c r="C4" s="148">
        <v>1</v>
      </c>
      <c r="D4" s="149" t="s">
        <v>32861</v>
      </c>
      <c r="E4" s="148" t="s">
        <v>39063</v>
      </c>
      <c r="F4" s="150">
        <v>45933.880972222221</v>
      </c>
      <c r="G4" s="151">
        <f ca="1">IFERROR(NOW()-F4,"-")</f>
        <v>6.8717856481525814</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39069</v>
      </c>
      <c r="B5" s="149" t="s">
        <v>5398</v>
      </c>
      <c r="C5" s="148">
        <v>1</v>
      </c>
      <c r="D5" s="149" t="s">
        <v>33408</v>
      </c>
      <c r="E5" s="148" t="s">
        <v>38964</v>
      </c>
      <c r="F5" s="150">
        <v>45939.858101851853</v>
      </c>
      <c r="G5" s="151">
        <f ca="1">IFERROR(NOW()-F5,"-")</f>
        <v>0.89465601852134569</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39070</v>
      </c>
      <c r="B6" s="157" t="str">
        <f>IFERROR(VLOOKUP(D6,DB!A:K,11,0),"")</f>
        <v>R6</v>
      </c>
      <c r="C6" s="157">
        <v>1</v>
      </c>
      <c r="D6" s="156" t="s">
        <v>33325</v>
      </c>
      <c r="E6" s="156" t="s">
        <v>38964</v>
      </c>
      <c r="F6" s="113">
        <v>45940.650752314818</v>
      </c>
      <c r="G6" s="162">
        <f ca="1">IFERROR(NOW()-F6,"-")</f>
        <v>0.10200555555638857</v>
      </c>
      <c r="H6" s="113">
        <v>45940.45071759259</v>
      </c>
      <c r="I6" s="157" t="str">
        <f>IFERROR(VLOOKUP(D6,DB!A:F,6,0),"")</f>
        <v>Generator-SG</v>
      </c>
      <c r="J6" s="157" t="str">
        <f>IFERROR(VLOOKUP(D6,DB!A:G,7,0),"")</f>
        <v>Vandalized</v>
      </c>
      <c r="K6" s="160" t="s">
        <v>39071</v>
      </c>
      <c r="L6" s="158" t="str">
        <f>IFERROR(VLOOKUP(D6,DB!A:I,9,0),"")</f>
        <v>Latis</v>
      </c>
    </row>
    <row r="7" spans="1:16383" ht="31.5" customHeight="1">
      <c r="A7" s="110" t="s">
        <v>39072</v>
      </c>
      <c r="B7" s="157" t="str">
        <f>IFERROR(VLOOKUP(D7,DB!A:K,11,0),"")</f>
        <v>R6</v>
      </c>
      <c r="C7" s="157">
        <v>5</v>
      </c>
      <c r="D7" s="156" t="s">
        <v>34276</v>
      </c>
      <c r="E7" s="156" t="s">
        <v>39073</v>
      </c>
      <c r="F7" s="113">
        <v>45940.696296296293</v>
      </c>
      <c r="G7" s="162">
        <f ca="1">IFERROR(NOW()-F7,"-")</f>
        <v>5.6461574080458377E-2</v>
      </c>
      <c r="H7" s="113">
        <v>45940.688680555555</v>
      </c>
      <c r="I7" s="157" t="str">
        <f>IFERROR(VLOOKUP(D7,DB!A:F,6,0),"")</f>
        <v>SCECO</v>
      </c>
      <c r="J7" s="157" t="str">
        <f>IFERROR(VLOOKUP(D7,DB!A:G,7,0),"")</f>
        <v>Dead</v>
      </c>
      <c r="K7" s="160" t="s">
        <v>39074</v>
      </c>
      <c r="L7" s="158" t="str">
        <f>IFERROR(VLOOKUP(D7,DB!A:I,9,0),"")</f>
        <v>Latis</v>
      </c>
    </row>
    <row r="8" spans="1:16383" ht="31.5" customHeight="1">
      <c r="A8" s="110" t="s">
        <v>39075</v>
      </c>
      <c r="B8" s="157" t="str">
        <f>IFERROR(VLOOKUP(D8,DB!A:K,11,0),"")</f>
        <v>R6</v>
      </c>
      <c r="C8" s="157">
        <v>3</v>
      </c>
      <c r="D8" s="156" t="s">
        <v>32068</v>
      </c>
      <c r="E8" s="156" t="s">
        <v>39045</v>
      </c>
      <c r="F8" s="113">
        <v>45940.731539351851</v>
      </c>
      <c r="G8" s="162">
        <f ca="1">IFERROR(NOW()-F8,"-")</f>
        <v>2.1218518522800878E-2</v>
      </c>
      <c r="H8" s="113">
        <v>45940.725023148145</v>
      </c>
      <c r="I8" s="157" t="str">
        <f>IFERROR(VLOOKUP(D8,DB!A:F,6,0),"")</f>
        <v>SCECO</v>
      </c>
      <c r="J8" s="157" t="str">
        <f>IFERROR(VLOOKUP(D8,DB!A:G,7,0),"")</f>
        <v>Dead</v>
      </c>
      <c r="K8" s="160" t="s">
        <v>39076</v>
      </c>
      <c r="L8" s="158" t="str">
        <f>IFERROR(VLOOKUP(D8,DB!A:I,9,0),"")</f>
        <v>Latis</v>
      </c>
    </row>
    <row r="9" spans="1:16383" ht="31.5" customHeight="1">
      <c r="A9" s="110"/>
      <c r="B9" s="157" t="str">
        <f>IFERROR(VLOOKUP(D9,DB!A:K,11,0),"")</f>
        <v/>
      </c>
      <c r="C9" s="157"/>
      <c r="D9" s="166"/>
      <c r="E9" s="156"/>
      <c r="F9" s="113"/>
      <c r="G9" s="162">
        <f ca="1">IFERROR(NOW()-F9,"-")</f>
        <v>45940.752757870374</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6"/>
      <c r="E10" s="156"/>
      <c r="F10" s="113"/>
      <c r="G10" s="162">
        <f ca="1">IFERROR(NOW()-F10,"-")</f>
        <v>45940.752757870374</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5"/>
      <c r="E11" s="156"/>
      <c r="F11" s="113"/>
      <c r="G11" s="162">
        <f ca="1">IFERROR(NOW()-F11,"-")</f>
        <v>45940.752757870374</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62">
        <f ca="1">IFERROR(NOW()-F12,"-")</f>
        <v>45940.752757870374</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6"/>
      <c r="E13" s="158"/>
      <c r="F13" s="113"/>
      <c r="G13" s="162">
        <f ca="1">IFERROR(NOW()-F13,"-")</f>
        <v>45940.752757870374</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9">
        <f ca="1">IFERROR(NOW()-F14,"-")</f>
        <v>45940.752757870374</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45940.752757870374</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45940.752757870374</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45940.752757870374</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45940.752757870374</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45940.752757870374</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45940.752757870374</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45940.752757870374</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45940.752757870374</v>
      </c>
      <c r="H22" s="113"/>
      <c r="I22" s="157" t="str">
        <f>IFERROR(VLOOKUP(D22,DB!A:F,6,0),"")</f>
        <v/>
      </c>
      <c r="J22" s="157" t="str">
        <f>IFERROR(VLOOKUP(D22,DB!A:G,7,0),"")</f>
        <v/>
      </c>
      <c r="K22" s="160"/>
      <c r="L22" s="158" t="str">
        <f>IFERROR(VLOOKUP(D22,DB!A:I,9,0),"")</f>
        <v/>
      </c>
    </row>
    <row r="23" spans="1:12" ht="31.5" customHeight="1">
      <c r="A23" s="110"/>
      <c r="B23" s="109" t="str">
        <f>IFERROR(VLOOKUP(D23,DB!A:K,11,0),"")</f>
        <v/>
      </c>
      <c r="C23" s="111"/>
      <c r="D23" s="109"/>
      <c r="E23" s="112"/>
      <c r="F23" s="113"/>
      <c r="G23" s="81">
        <f ca="1">IFERROR(NOW()-F23,"-")</f>
        <v>45940.752757870374</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45940.752757870374</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45940.752757870374</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45940.752757870374</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45940.752757870374</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45940.752757870374</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45940.752757870374</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45940.752757870374</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45940.752757870374</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45940.752757870374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45940.752757870374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45940.752757870374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45940.752757870374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45940.752757870374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45940.752757870374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45940.752757870374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45940.752757870374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45940.752757870374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45940.752757870374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45940.752757870374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45940.752757870374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45940.752757870374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45940.752757870374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45940.752757870374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45940.752757870374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45940.752757870374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45940.752757870374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45940.752757870374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45940.752757870374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45940.752757870374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45940.752757870374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45940.752757870374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45940.752757870374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45940.752757870374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45940.752757870374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45940.752757870374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45940.752757870374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45940.752757870374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45940.752757870374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45940.752757870374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45940.752757870374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45940.752757870374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45940.752757870374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45940.752757870374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45940.752757870374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45940.752757870374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45940.752757870374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45940.752757870374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45940.752757870374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45940.752757870374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45940.752757870374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45940.752757870374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45940.752757870374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45940.752757870374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45940.752757870374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45940.752757870374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45940.752757870374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45940.752757870374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45940.752757870374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45940.752757870374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45940.752757870374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45940.752757870374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45940.752757870374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45940.752757870374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45940.752757870374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45940.752757870374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45940.752757870374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45940.752757870374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45940.752757870374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45940.752757870374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45940.752757870374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45940.752757870374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45940.752757870374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45940.752757870374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45940.752757870374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45940.752757870374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45940.752757870374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45940.752757870374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45940.752757870374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45940.752757870374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45940.752757870374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45940.752757870374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45940.752757870374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45940.752757870374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45940.752757870374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45940.752757870374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45940.752757870374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45940.752757870374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45940.752757870374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45940.752757870374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45940.752757870374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45940.752757870374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45940.752757870374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45940.752757870374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45940.752757870374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45940.752757870374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45940.752757870374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45940.752757870374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45940.752757870374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45940.752757870374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45940.752757870374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45940.752757870374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45940.752757870374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45940.752757870374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45940.752757870374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45940.752757870374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45940.752757870374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45940.752757870374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45940.752757870374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45940.752757870374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45940.752757870374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45940.752757870374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45940.752757870374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45940.752757870374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45940.752757870374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45940.752757870374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45940.752757870374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45940.752757870374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45940.752757870374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45940.752757870374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45940.752757870374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45940.752757870374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45940.752757870374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45940.752757870374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45940.752757870374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45940.752757870374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45940.752757870374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45940.752757870374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45940.752757870374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45940.752757870374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45940.752757870374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45940.752757870374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45940.752757870374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45940.752757870374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45940.752757870374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45940.752757870374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45940.752757870374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45940.752757870374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45940.752757870374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45940.752757870374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45940.752757870374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45940.752757870374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45940.752757870374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45940.752757870374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45940.752757870374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45940.752757870374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45940.752757870374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45940.752757870374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45940.752757870374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45940.752757870374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45940.752757870374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45940.752757870374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45940.752757870374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45940.752757870374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45940.752757870374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45940.752757870374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45940.752757870374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45940.752757870374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45940.752757870374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45940.752757870374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45940.752757870374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45940.752757870374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45940.752757870374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45940.752757870374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45940.752757870374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45940.752757870374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45940.752757870374</v>
      </c>
      <c r="H189" s="113"/>
      <c r="I189" s="109" t="str">
        <f>IFERROR(VLOOKUP(D189,DB!A:F,6,0),"")</f>
        <v/>
      </c>
      <c r="J189" s="108" t="str">
        <f>IFERROR(VLOOKUP(D189,DB!A:G,7,0),"")</f>
        <v/>
      </c>
      <c r="K189" s="114"/>
      <c r="L189" s="115" t="str">
        <f>IFERROR(VLOOKUP(D189,DB!A:I,9,0),"")</f>
        <v/>
      </c>
    </row>
  </sheetData>
  <dataValidations count="2">
    <dataValidation allowBlank="1" showInputMessage="1" showErrorMessage="1" sqref="E1" xr:uid="{380493DB-286A-4683-AF55-C78F04945A49}"/>
    <dataValidation type="list" allowBlank="1" showInputMessage="1" showErrorMessage="1" sqref="E3 E5:E18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2025-10-10T15:05:27Z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